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6.xml" ContentType="application/vnd.openxmlformats-officedocument.drawing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951" activeTab="0"/>
  </bookViews>
  <sheets>
    <sheet name="Sheet2" sheetId="1" r:id="rId1"/>
    <sheet name="AqBPerCap" sheetId="2" r:id="rId2"/>
    <sheet name="AquaBeefTot" sheetId="3" r:id="rId3"/>
    <sheet name="FISH" sheetId="4" r:id="rId4"/>
    <sheet name="worldcatch (2)" sheetId="5" r:id="rId5"/>
    <sheet name="spp-country (2)" sheetId="6" r:id="rId6"/>
    <sheet name="total" sheetId="7" r:id="rId7"/>
    <sheet name="percap" sheetId="8" r:id="rId8"/>
    <sheet name="projcatch" sheetId="9" r:id="rId9"/>
    <sheet name="AquaBeefG" sheetId="10" r:id="rId10"/>
    <sheet name="aqua-beef" sheetId="11" r:id="rId11"/>
    <sheet name="PROJ" sheetId="12" r:id="rId12"/>
    <sheet name="DATA" sheetId="13" r:id="rId13"/>
    <sheet name="WORLD CATCH" sheetId="14" r:id="rId14"/>
    <sheet name="PER PERSON" sheetId="15" r:id="rId15"/>
    <sheet name="HARVEST" sheetId="16" r:id="rId16"/>
    <sheet name="China land" sheetId="17" r:id="rId17"/>
    <sheet name="POP" sheetId="18" r:id="rId18"/>
    <sheet name="AQUABEEF" sheetId="19" r:id="rId19"/>
    <sheet name="AquaBeefPerCap" sheetId="20" r:id="rId20"/>
    <sheet name="worldcatch" sheetId="21" r:id="rId21"/>
    <sheet name="SPP-COUNTRY" sheetId="22" r:id="rId22"/>
    <sheet name="USCatfish" sheetId="23" r:id="rId23"/>
  </sheets>
  <externalReferences>
    <externalReference r:id="rId26"/>
  </externalReferences>
  <definedNames>
    <definedName name="__123Graph_A" hidden="1">'DATA'!$E$23:$E$69</definedName>
    <definedName name="__123Graph_APERPERSON" hidden="1">'DATA'!$E$23:$E$69</definedName>
    <definedName name="__123Graph_ASALMON" hidden="1">'[1]DATA'!#REF!</definedName>
    <definedName name="__123Graph_AWORLDCATCH" hidden="1">'DATA'!$B$23:$B$69</definedName>
    <definedName name="__123Graph_BWORLDCATCH" hidden="1">'DATA'!$D$23:$D$69</definedName>
    <definedName name="__123Graph_CWORLDCATCH" hidden="1">'DATA'!$F$23:$F$69</definedName>
    <definedName name="__123Graph_X" hidden="1">'DATA'!$A$23:$A$69</definedName>
    <definedName name="__123Graph_XPERPERSON" hidden="1">'DATA'!$A$23:$A$69</definedName>
    <definedName name="__123Graph_XSALMON" hidden="1">'[1]DATA'!#REF!</definedName>
    <definedName name="__123Graph_XWORLDCATCH" hidden="1">'DATA'!$A$23:$A$69</definedName>
    <definedName name="_123Graph_ASALMON2" hidden="1">'DATA'!#REF!</definedName>
    <definedName name="_123Graph_XSALMON2" hidden="1">'DATA'!#REF!</definedName>
    <definedName name="_F2">'DATA'!#REF!</definedName>
    <definedName name="_Regression_Int" localSheetId="12" hidden="1">1</definedName>
    <definedName name="F">'[1]DATA'!#REF!</definedName>
    <definedName name="_xlnm.Print_Area" localSheetId="18">'AQUABEEF'!$A$1:$E$93</definedName>
    <definedName name="_xlnm.Print_Area" localSheetId="10">'aqua-beef'!$A$1:$E$93</definedName>
    <definedName name="_xlnm.Print_Area" localSheetId="3">'FISH'!$A$1:$G$59</definedName>
    <definedName name="Print_Area_MI" localSheetId="12">'DATA'!#REF!</definedName>
    <definedName name="T">#N/A</definedName>
    <definedName name="TITLE">#N/A</definedName>
  </definedNames>
  <calcPr fullCalcOnLoad="1"/>
</workbook>
</file>

<file path=xl/sharedStrings.xml><?xml version="1.0" encoding="utf-8"?>
<sst xmlns="http://schemas.openxmlformats.org/spreadsheetml/2006/main" count="365" uniqueCount="178">
  <si>
    <t>Total Catch</t>
  </si>
  <si>
    <t>See Worldwatch publication Vanishing Borders for more information.</t>
  </si>
  <si>
    <t>Global Fleet Capacity and Catch Rate, 1970-89</t>
  </si>
  <si>
    <t>Gross Registered</t>
  </si>
  <si>
    <t xml:space="preserve">Selected Landings </t>
  </si>
  <si>
    <t xml:space="preserve">Landing (MMT) </t>
  </si>
  <si>
    <t xml:space="preserve"> Tons</t>
  </si>
  <si>
    <t>(MMT) per GRT</t>
  </si>
  <si>
    <t>per GRT</t>
  </si>
  <si>
    <t>See Worldwatch publication Paper 142: Rocking the Boat: Conserving Fisheries and Protecting Jobs</t>
  </si>
  <si>
    <t>Available per Capita Fish Supply and Share of Total Animal Protein, by Region, 1992</t>
  </si>
  <si>
    <t>Percent</t>
  </si>
  <si>
    <t>Per Capita Supply</t>
  </si>
  <si>
    <t>Animal Protein</t>
  </si>
  <si>
    <t>Middle East</t>
  </si>
  <si>
    <t>Latin America</t>
  </si>
  <si>
    <t>Western Europe</t>
  </si>
  <si>
    <t>World Total</t>
  </si>
  <si>
    <t>Reported Utility Rate of Land and Water Resources for Aquaculture in China in 1996</t>
  </si>
  <si>
    <t>Type</t>
  </si>
  <si>
    <t>Total Usable Area</t>
  </si>
  <si>
    <t>Percent Used</t>
  </si>
  <si>
    <t>Actual Area in Use</t>
  </si>
  <si>
    <t>(thousand hectares)</t>
  </si>
  <si>
    <t>Marine</t>
  </si>
  <si>
    <t>Mud flats</t>
  </si>
  <si>
    <t>Bays</t>
  </si>
  <si>
    <t>Shallow seats</t>
  </si>
  <si>
    <t>Inland</t>
  </si>
  <si>
    <t>Ponds</t>
  </si>
  <si>
    <t>Lakes</t>
  </si>
  <si>
    <t>Resevoirs</t>
  </si>
  <si>
    <t>Waterways</t>
  </si>
  <si>
    <t>Paddy fields</t>
  </si>
  <si>
    <t>Compiled by Worldwatch Institute from FAO Aquaculture Newsletter, August 1999</t>
  </si>
  <si>
    <t>World Population, 1950-2050, Under Three Assumptions of</t>
  </si>
  <si>
    <t>Population Growth Rate</t>
  </si>
  <si>
    <t>Low</t>
  </si>
  <si>
    <t>Medium</t>
  </si>
  <si>
    <t>High</t>
  </si>
  <si>
    <t>Variant</t>
  </si>
  <si>
    <t>Compiled by Worldwatch Institute from U.N. Population Division,</t>
  </si>
  <si>
    <t>World Population Prospects</t>
  </si>
  <si>
    <t>See Worldwatch publication State of the World 1997 for more information.</t>
  </si>
  <si>
    <r>
      <t>Pacific cupped oyster</t>
    </r>
    <r>
      <rPr>
        <vertAlign val="superscript"/>
        <sz val="10"/>
        <rFont val="Arial"/>
        <family val="2"/>
      </rPr>
      <t>*</t>
    </r>
  </si>
  <si>
    <r>
      <t>Blue mussel</t>
    </r>
    <r>
      <rPr>
        <vertAlign val="superscript"/>
        <sz val="10"/>
        <rFont val="Arial"/>
        <family val="2"/>
      </rPr>
      <t>*</t>
    </r>
  </si>
  <si>
    <t>For more information from Earth Policy Institute, see www.earthpolicy.org.</t>
  </si>
  <si>
    <t xml:space="preserve">Source:  U.N. Food and Agriculture Organization (FAO), Yearbook of Fishery Statistics: Capture </t>
  </si>
  <si>
    <t>million tons</t>
  </si>
  <si>
    <t>billion</t>
  </si>
  <si>
    <t>kilograms</t>
  </si>
  <si>
    <t>Per Capita Catch</t>
  </si>
  <si>
    <t>World Population</t>
  </si>
  <si>
    <t xml:space="preserve">  Signs 2000, and Paper 142: Rocking the Boat for further information.</t>
  </si>
  <si>
    <t>Total Harvest</t>
  </si>
  <si>
    <t>Per Person</t>
  </si>
  <si>
    <t>World Aquaculture Production by Principal Producers in 1998</t>
  </si>
  <si>
    <t>Grass Carp</t>
  </si>
  <si>
    <t>Roho labeo</t>
  </si>
  <si>
    <t xml:space="preserve">Compiled by Worldwatch Institute from UN FAO Yearbook of Fisheries Statistics: </t>
  </si>
  <si>
    <t>Aquaculture Production (Rome: 2000).</t>
  </si>
  <si>
    <t>Aquaculture Production</t>
  </si>
  <si>
    <t>World Population (billion)</t>
  </si>
  <si>
    <t>World fish catch per person with projections to 2050</t>
  </si>
  <si>
    <t>Location of Tables</t>
  </si>
  <si>
    <t>A15:  World Fish Catch 1950-98, Harvest and Aquaculture, 1950-98</t>
  </si>
  <si>
    <t>A80: Size of World's Fishing Fleet, by Region, 1970 and 1992</t>
  </si>
  <si>
    <t>A102: Top 10 Fish Exporters and Importers, 1997</t>
  </si>
  <si>
    <t>A126: Global Fleet Capacity and Catch Rate, 1970-89</t>
  </si>
  <si>
    <t>A145: Available per Capita Fish Supply and Share of Total Animal Protein</t>
  </si>
  <si>
    <t xml:space="preserve">      by Region, 1992</t>
  </si>
  <si>
    <t>Per Capita</t>
  </si>
  <si>
    <t>(million</t>
  </si>
  <si>
    <t>tons)</t>
  </si>
  <si>
    <t>Size of World's Fishing Fleet, by Region, 1970 and 1992</t>
  </si>
  <si>
    <t>Region</t>
  </si>
  <si>
    <t>Gross Register Tonnage</t>
  </si>
  <si>
    <t>Growth,</t>
  </si>
  <si>
    <t>1970-92</t>
  </si>
  <si>
    <t>(percent)</t>
  </si>
  <si>
    <t>Asia</t>
  </si>
  <si>
    <t>Former Soviet Union</t>
  </si>
  <si>
    <t>Europe</t>
  </si>
  <si>
    <t>North America</t>
  </si>
  <si>
    <t>South America</t>
  </si>
  <si>
    <t>Africa</t>
  </si>
  <si>
    <t>Oceania</t>
  </si>
  <si>
    <t>World</t>
  </si>
  <si>
    <t>Compiled by Worldwatch Institute from UN, FAO, The State of</t>
  </si>
  <si>
    <t>World Fisheries and Aquaculture (Rome: 1995); "Water and</t>
  </si>
  <si>
    <t>Fisheries" in World Resources Institute et al. World Resources</t>
  </si>
  <si>
    <t>1996-97 (New York: Oxford University Press, 1966).</t>
  </si>
  <si>
    <t>See Worldwatch publication State of the World 1998 for more information.</t>
  </si>
  <si>
    <t>Top 10 Fish Exporters and Importers, 1997</t>
  </si>
  <si>
    <t>Export Value</t>
  </si>
  <si>
    <t>Share of World Total</t>
  </si>
  <si>
    <t>Imports</t>
  </si>
  <si>
    <t>(billion dollars)</t>
  </si>
  <si>
    <t>Denmark</t>
  </si>
  <si>
    <t>Canada</t>
  </si>
  <si>
    <t>Germany</t>
  </si>
  <si>
    <t>United Kingdom</t>
  </si>
  <si>
    <t>Taiwan</t>
  </si>
  <si>
    <t>Hong Kong</t>
  </si>
  <si>
    <t>Note: value includes all types of fish, crustaceans, mollusks, oils, and meal.</t>
  </si>
  <si>
    <t>Compiled by Worldwatch Institute from UN, FAO Yearbook of Fisheries Statistics:</t>
  </si>
  <si>
    <t>Commodities (Rome: 1997).</t>
  </si>
  <si>
    <t>World Aquacultural and Beef Production, 1950-1998</t>
  </si>
  <si>
    <t>Aquacultural Production</t>
  </si>
  <si>
    <t>Beef Production</t>
  </si>
  <si>
    <t>Year</t>
  </si>
  <si>
    <t xml:space="preserve">Total </t>
  </si>
  <si>
    <t xml:space="preserve">Per Capita </t>
  </si>
  <si>
    <t>World Population</t>
  </si>
  <si>
    <t>(million tons)</t>
  </si>
  <si>
    <t>(kilograms)</t>
  </si>
  <si>
    <t>(billion)</t>
  </si>
  <si>
    <t>Production (various years); FAO, Aquaculture Production (various years); FAO, Fisheries Web site.</t>
  </si>
  <si>
    <t xml:space="preserve"> </t>
  </si>
  <si>
    <t>World Fish Catch, Aquaculture, and Total Harvest 1950-98</t>
  </si>
  <si>
    <t>Total</t>
  </si>
  <si>
    <t>Aquacultural</t>
  </si>
  <si>
    <t>Catch</t>
  </si>
  <si>
    <t>Production</t>
  </si>
  <si>
    <t>Harvest</t>
  </si>
  <si>
    <t>World Aquacultural Production by Principal Producers in 1998</t>
  </si>
  <si>
    <t>Country</t>
  </si>
  <si>
    <t>1998 Production</t>
  </si>
  <si>
    <t>Value</t>
  </si>
  <si>
    <t>(thousand tons)</t>
  </si>
  <si>
    <t>(US thousand $)</t>
  </si>
  <si>
    <t>China</t>
  </si>
  <si>
    <t>India</t>
  </si>
  <si>
    <t>Japan</t>
  </si>
  <si>
    <t>Indonesia</t>
  </si>
  <si>
    <t>Bangladesh</t>
  </si>
  <si>
    <t>Thailand</t>
  </si>
  <si>
    <t>Viet Nam</t>
  </si>
  <si>
    <t>United States</t>
  </si>
  <si>
    <t>Norway</t>
  </si>
  <si>
    <t>Korea Rep</t>
  </si>
  <si>
    <t>Spain</t>
  </si>
  <si>
    <t>Philippines</t>
  </si>
  <si>
    <t>Chile</t>
  </si>
  <si>
    <t>France</t>
  </si>
  <si>
    <t>Italy</t>
  </si>
  <si>
    <t xml:space="preserve">Other </t>
  </si>
  <si>
    <t>WORLD TOTAL</t>
  </si>
  <si>
    <t>World Aquaculture Production by Species in 1998</t>
  </si>
  <si>
    <t>Species</t>
  </si>
  <si>
    <t>FINFISH</t>
  </si>
  <si>
    <t>Silver carp</t>
  </si>
  <si>
    <t>Grass carp</t>
  </si>
  <si>
    <t>Common carp</t>
  </si>
  <si>
    <t>Bighead carp</t>
  </si>
  <si>
    <t>Crucian carp</t>
  </si>
  <si>
    <t>Yesso scallop</t>
  </si>
  <si>
    <t>Nile tilapia</t>
  </si>
  <si>
    <t>Rohu</t>
  </si>
  <si>
    <t>Atlantic salmon</t>
  </si>
  <si>
    <t>Catla</t>
  </si>
  <si>
    <t xml:space="preserve">Mrigal </t>
  </si>
  <si>
    <t>SHELLFISH*</t>
  </si>
  <si>
    <t>Pacific cupped oyster</t>
  </si>
  <si>
    <t>Japanese carpet shell</t>
  </si>
  <si>
    <t>Blue mussel</t>
  </si>
  <si>
    <t>CRUSTACEANS</t>
  </si>
  <si>
    <t>Giant tiger prawn</t>
  </si>
  <si>
    <t>ALL SPECIES NOT LISTED ABOVE</t>
  </si>
  <si>
    <t>* Weight includes shell</t>
  </si>
  <si>
    <r>
      <t xml:space="preserve">Source:  U.N. Food and Agriculture Organization (FAO), </t>
    </r>
    <r>
      <rPr>
        <i/>
        <sz val="10"/>
        <rFont val="Arial"/>
        <family val="2"/>
      </rPr>
      <t xml:space="preserve">Yearbook of Fishery Statistics: Capture </t>
    </r>
  </si>
  <si>
    <r>
      <t xml:space="preserve">Source: U.N. Food and Agriculture Organization (FAO), </t>
    </r>
    <r>
      <rPr>
        <i/>
        <sz val="10"/>
        <rFont val="Arial"/>
        <family val="2"/>
      </rPr>
      <t xml:space="preserve">Yearbook of Fishery Statistics: </t>
    </r>
  </si>
  <si>
    <r>
      <t xml:space="preserve">Capture Production and Aquaculture Production (various years); FAO </t>
    </r>
    <r>
      <rPr>
        <i/>
        <sz val="10"/>
        <rFont val="Arial"/>
        <family val="2"/>
      </rPr>
      <t xml:space="preserve">World Crop and Livestock </t>
    </r>
  </si>
  <si>
    <r>
      <t>Statistics and Production Yearbooks</t>
    </r>
    <r>
      <rPr>
        <sz val="10"/>
        <rFont val="Arial"/>
        <family val="0"/>
      </rPr>
      <t xml:space="preserve"> (various years); FAO, Fisheries website.</t>
    </r>
  </si>
  <si>
    <r>
      <t xml:space="preserve">Source: UN FAO, </t>
    </r>
    <r>
      <rPr>
        <i/>
        <sz val="10"/>
        <rFont val="Arial"/>
        <family val="2"/>
      </rPr>
      <t>Yearbook of Fisheries Statistics: Aquaculture Production</t>
    </r>
    <r>
      <rPr>
        <sz val="10"/>
        <rFont val="Arial"/>
        <family val="0"/>
      </rPr>
      <t xml:space="preserve"> (Rome: 2000).</t>
    </r>
  </si>
  <si>
    <t>World Fish Catch 1950-98, Harvest and Aquaculture, 1950-98</t>
  </si>
  <si>
    <t>Aquaculture</t>
  </si>
  <si>
    <t>See Worldwatch publications State of the World 1998 and Vital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</si>
</sst>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#,##0.0_);\(#,##0.0\)"/>
    <numFmt numFmtId="167" formatCode="0_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_)"/>
  </numFmts>
  <fonts count="12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i/>
      <sz val="9.75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2" xfId="20" applyFont="1" applyBorder="1" applyAlignment="1" applyProtection="1">
      <alignment horizontal="center"/>
      <protection/>
    </xf>
    <xf numFmtId="0" fontId="0" fillId="0" borderId="0" xfId="20" applyFont="1" applyAlignment="1" applyProtection="1">
      <alignment horizontal="centerContinuous"/>
      <protection/>
    </xf>
    <xf numFmtId="0" fontId="0" fillId="0" borderId="0" xfId="20" applyFont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169" fontId="0" fillId="0" borderId="0" xfId="20" applyNumberFormat="1" applyFont="1" applyAlignment="1" quotePrefix="1">
      <alignment horizontal="center"/>
      <protection/>
    </xf>
    <xf numFmtId="2" fontId="0" fillId="0" borderId="0" xfId="20" applyNumberFormat="1" applyFont="1" applyProtection="1">
      <alignment/>
      <protection/>
    </xf>
    <xf numFmtId="168" fontId="0" fillId="0" borderId="0" xfId="20" applyNumberFormat="1" applyFont="1" applyAlignment="1">
      <alignment horizontal="center"/>
      <protection/>
    </xf>
    <xf numFmtId="166" fontId="0" fillId="0" borderId="0" xfId="20" applyNumberFormat="1" applyFont="1" applyProtection="1">
      <alignment/>
      <protection/>
    </xf>
    <xf numFmtId="169" fontId="0" fillId="0" borderId="0" xfId="20" applyNumberFormat="1" applyFont="1">
      <alignment/>
      <protection/>
    </xf>
    <xf numFmtId="168" fontId="0" fillId="0" borderId="0" xfId="20" applyNumberFormat="1" applyFont="1" applyBorder="1" applyAlignment="1">
      <alignment horizontal="center"/>
      <protection/>
    </xf>
    <xf numFmtId="169" fontId="0" fillId="0" borderId="0" xfId="20" applyNumberFormat="1" applyFont="1" applyAlignment="1">
      <alignment horizontal="center"/>
      <protection/>
    </xf>
    <xf numFmtId="174" fontId="0" fillId="0" borderId="0" xfId="20" applyNumberFormat="1" applyFont="1" applyAlignment="1" applyProtection="1">
      <alignment horizontal="center"/>
      <protection/>
    </xf>
    <xf numFmtId="0" fontId="0" fillId="0" borderId="0" xfId="20" applyFont="1" applyAlignment="1" applyProtection="1">
      <alignment horizontal="left"/>
      <protection/>
    </xf>
    <xf numFmtId="0" fontId="2" fillId="0" borderId="0" xfId="20" applyFont="1" applyAlignment="1" applyProtection="1">
      <alignment horizontal="left"/>
      <protection/>
    </xf>
    <xf numFmtId="0" fontId="0" fillId="0" borderId="0" xfId="20" applyFont="1" applyAlignment="1">
      <alignment horizontal="right"/>
      <protection/>
    </xf>
    <xf numFmtId="0" fontId="1" fillId="0" borderId="0" xfId="20" applyAlignment="1">
      <alignment horizontal="center"/>
      <protection/>
    </xf>
    <xf numFmtId="169" fontId="0" fillId="0" borderId="0" xfId="20" applyNumberFormat="1" applyFont="1" applyAlignment="1" applyProtection="1">
      <alignment horizontal="center"/>
      <protection/>
    </xf>
    <xf numFmtId="0" fontId="0" fillId="0" borderId="0" xfId="20" applyFont="1" applyAlignment="1" applyProtection="1">
      <alignment horizontal="right"/>
      <protection/>
    </xf>
    <xf numFmtId="0" fontId="0" fillId="0" borderId="1" xfId="20" applyFont="1" applyBorder="1" applyAlignment="1">
      <alignment horizontal="center"/>
      <protection/>
    </xf>
    <xf numFmtId="169" fontId="0" fillId="0" borderId="1" xfId="20" applyNumberFormat="1" applyFont="1" applyBorder="1" applyAlignment="1" applyProtection="1">
      <alignment horizontal="center"/>
      <protection/>
    </xf>
    <xf numFmtId="0" fontId="0" fillId="0" borderId="1" xfId="20" applyFont="1" applyBorder="1" applyAlignment="1" applyProtection="1">
      <alignment horizontal="right"/>
      <protection/>
    </xf>
    <xf numFmtId="169" fontId="0" fillId="0" borderId="0" xfId="20" applyNumberFormat="1" applyFont="1" applyAlignment="1" applyProtection="1">
      <alignment horizontal="right"/>
      <protection/>
    </xf>
    <xf numFmtId="169" fontId="1" fillId="0" borderId="0" xfId="20" applyNumberFormat="1" applyAlignment="1" quotePrefix="1">
      <alignment horizontal="center"/>
      <protection/>
    </xf>
    <xf numFmtId="0" fontId="3" fillId="0" borderId="0" xfId="20" applyFont="1" applyAlignment="1" applyProtection="1">
      <alignment horizontal="left"/>
      <protection/>
    </xf>
    <xf numFmtId="169" fontId="1" fillId="0" borderId="0" xfId="20" applyNumberFormat="1" applyAlignment="1">
      <alignment horizontal="center"/>
      <protection/>
    </xf>
    <xf numFmtId="0" fontId="1" fillId="0" borderId="0" xfId="20" applyAlignment="1">
      <alignment horizontal="right"/>
      <protection/>
    </xf>
    <xf numFmtId="0" fontId="2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>
      <alignment horizontal="right"/>
      <protection/>
    </xf>
    <xf numFmtId="1" fontId="0" fillId="0" borderId="0" xfId="20" applyNumberFormat="1" applyFont="1">
      <alignment/>
      <protection/>
    </xf>
    <xf numFmtId="0" fontId="2" fillId="0" borderId="1" xfId="20" applyFont="1" applyBorder="1">
      <alignment/>
      <protection/>
    </xf>
    <xf numFmtId="0" fontId="0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2" fillId="0" borderId="0" xfId="19" applyFont="1" applyAlignment="1" applyProtection="1">
      <alignment horizontal="left"/>
      <protection/>
    </xf>
    <xf numFmtId="169" fontId="0" fillId="0" borderId="0" xfId="19" applyNumberFormat="1" applyFont="1" applyAlignment="1">
      <alignment horizontal="center"/>
      <protection/>
    </xf>
    <xf numFmtId="0" fontId="0" fillId="0" borderId="0" xfId="19" applyFont="1" applyAlignment="1">
      <alignment horizontal="right"/>
      <protection/>
    </xf>
    <xf numFmtId="0" fontId="1" fillId="0" borderId="0" xfId="19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19" applyFont="1" applyAlignment="1" applyProtection="1">
      <alignment horizontal="center"/>
      <protection/>
    </xf>
    <xf numFmtId="169" fontId="0" fillId="0" borderId="0" xfId="19" applyNumberFormat="1" applyFont="1" applyAlignment="1" applyProtection="1">
      <alignment horizontal="center"/>
      <protection/>
    </xf>
    <xf numFmtId="0" fontId="0" fillId="0" borderId="0" xfId="19" applyFont="1" applyAlignment="1" applyProtection="1">
      <alignment horizontal="right"/>
      <protection/>
    </xf>
    <xf numFmtId="0" fontId="0" fillId="0" borderId="1" xfId="19" applyFont="1" applyBorder="1" applyAlignment="1">
      <alignment horizontal="center"/>
      <protection/>
    </xf>
    <xf numFmtId="169" fontId="0" fillId="0" borderId="1" xfId="19" applyNumberFormat="1" applyFont="1" applyBorder="1" applyAlignment="1" applyProtection="1">
      <alignment horizontal="center"/>
      <protection/>
    </xf>
    <xf numFmtId="0" fontId="0" fillId="0" borderId="1" xfId="19" applyFont="1" applyBorder="1" applyAlignment="1" applyProtection="1">
      <alignment horizontal="right"/>
      <protection/>
    </xf>
    <xf numFmtId="169" fontId="0" fillId="0" borderId="0" xfId="19" applyNumberFormat="1" applyFont="1" applyAlignment="1" applyProtection="1">
      <alignment horizontal="right"/>
      <protection/>
    </xf>
    <xf numFmtId="169" fontId="1" fillId="0" borderId="0" xfId="19" applyNumberFormat="1" applyAlignment="1" quotePrefix="1">
      <alignment horizontal="center"/>
      <protection/>
    </xf>
    <xf numFmtId="0" fontId="0" fillId="0" borderId="0" xfId="19" applyFont="1" applyAlignment="1" applyProtection="1">
      <alignment horizontal="left"/>
      <protection/>
    </xf>
    <xf numFmtId="169" fontId="1" fillId="0" borderId="0" xfId="19" applyNumberFormat="1" applyAlignment="1">
      <alignment horizontal="center"/>
      <protection/>
    </xf>
    <xf numFmtId="0" fontId="1" fillId="0" borderId="0" xfId="19" applyAlignment="1">
      <alignment horizontal="right"/>
      <protection/>
    </xf>
    <xf numFmtId="0" fontId="0" fillId="0" borderId="0" xfId="19" applyFont="1">
      <alignment/>
      <protection/>
    </xf>
    <xf numFmtId="0" fontId="1" fillId="0" borderId="0" xfId="19">
      <alignment/>
      <protection/>
    </xf>
    <xf numFmtId="0" fontId="0" fillId="0" borderId="0" xfId="19" applyFont="1" applyProtection="1">
      <alignment/>
      <protection/>
    </xf>
    <xf numFmtId="165" fontId="0" fillId="0" borderId="0" xfId="19" applyNumberFormat="1" applyFont="1" applyProtection="1">
      <alignment/>
      <protection/>
    </xf>
    <xf numFmtId="169" fontId="0" fillId="0" borderId="0" xfId="19" applyNumberFormat="1" applyFont="1">
      <alignment/>
      <protection/>
    </xf>
    <xf numFmtId="169" fontId="0" fillId="0" borderId="0" xfId="19" applyNumberFormat="1" applyFont="1" quotePrefix="1">
      <alignment/>
      <protection/>
    </xf>
    <xf numFmtId="166" fontId="0" fillId="0" borderId="0" xfId="19" applyNumberFormat="1" applyFont="1" applyProtection="1">
      <alignment/>
      <protection/>
    </xf>
    <xf numFmtId="1" fontId="0" fillId="0" borderId="0" xfId="19" applyNumberFormat="1" applyFont="1">
      <alignment/>
      <protection/>
    </xf>
    <xf numFmtId="169" fontId="0" fillId="0" borderId="0" xfId="19" applyNumberFormat="1" applyFont="1" applyAlignment="1">
      <alignment horizontal="right"/>
      <protection/>
    </xf>
    <xf numFmtId="169" fontId="1" fillId="0" borderId="0" xfId="19" applyNumberFormat="1">
      <alignment/>
      <protection/>
    </xf>
    <xf numFmtId="169" fontId="1" fillId="0" borderId="0" xfId="19" applyNumberFormat="1" quotePrefix="1">
      <alignment/>
      <protection/>
    </xf>
    <xf numFmtId="0" fontId="2" fillId="0" borderId="0" xfId="19" applyFont="1">
      <alignment/>
      <protection/>
    </xf>
    <xf numFmtId="0" fontId="0" fillId="0" borderId="1" xfId="19" applyFont="1" applyBorder="1">
      <alignment/>
      <protection/>
    </xf>
    <xf numFmtId="0" fontId="0" fillId="0" borderId="1" xfId="19" applyFont="1" applyBorder="1" applyAlignment="1">
      <alignment horizontal="right"/>
      <protection/>
    </xf>
    <xf numFmtId="0" fontId="2" fillId="0" borderId="1" xfId="19" applyFont="1" applyBorder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left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0" xfId="19" applyFont="1" applyBorder="1" applyAlignment="1" applyProtection="1">
      <alignment horizontal="center"/>
      <protection/>
    </xf>
    <xf numFmtId="0" fontId="0" fillId="0" borderId="0" xfId="19" applyFont="1" applyAlignment="1" applyProtection="1">
      <alignment horizontal="centerContinuous"/>
      <protection/>
    </xf>
    <xf numFmtId="169" fontId="0" fillId="0" borderId="0" xfId="19" applyNumberFormat="1" applyFont="1" applyAlignment="1" quotePrefix="1">
      <alignment horizontal="center"/>
      <protection/>
    </xf>
    <xf numFmtId="2" fontId="0" fillId="0" borderId="0" xfId="19" applyNumberFormat="1" applyFont="1" applyProtection="1">
      <alignment/>
      <protection/>
    </xf>
    <xf numFmtId="168" fontId="0" fillId="0" borderId="0" xfId="19" applyNumberFormat="1" applyFont="1" applyAlignment="1">
      <alignment horizontal="center"/>
      <protection/>
    </xf>
    <xf numFmtId="168" fontId="0" fillId="0" borderId="0" xfId="19" applyNumberFormat="1" applyFont="1" applyBorder="1" applyAlignment="1">
      <alignment horizontal="center"/>
      <protection/>
    </xf>
    <xf numFmtId="1" fontId="0" fillId="0" borderId="0" xfId="19" applyNumberFormat="1" applyFont="1" applyAlignment="1" applyProtection="1">
      <alignment horizontal="center"/>
      <protection/>
    </xf>
    <xf numFmtId="174" fontId="0" fillId="0" borderId="0" xfId="19" applyNumberFormat="1" applyFont="1" applyAlignment="1" applyProtection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 applyProtection="1">
      <alignment horizontal="center"/>
      <protection/>
    </xf>
    <xf numFmtId="174" fontId="5" fillId="0" borderId="0" xfId="19" applyNumberFormat="1" applyFont="1" applyAlignment="1" applyProtection="1">
      <alignment horizontal="center"/>
      <protection/>
    </xf>
    <xf numFmtId="0" fontId="5" fillId="0" borderId="0" xfId="19" applyFont="1" applyAlignment="1" applyProtection="1">
      <alignment horizontal="left"/>
      <protection/>
    </xf>
    <xf numFmtId="0" fontId="5" fillId="0" borderId="0" xfId="19" applyFont="1" applyBorder="1" applyAlignment="1" applyProtection="1">
      <alignment horizontal="center"/>
      <protection/>
    </xf>
    <xf numFmtId="0" fontId="2" fillId="0" borderId="3" xfId="19" applyFont="1" applyBorder="1" applyAlignment="1" applyProtection="1">
      <alignment horizontal="left"/>
      <protection/>
    </xf>
    <xf numFmtId="0" fontId="0" fillId="0" borderId="3" xfId="19" applyFont="1" applyBorder="1">
      <alignment/>
      <protection/>
    </xf>
    <xf numFmtId="0" fontId="0" fillId="0" borderId="3" xfId="19" applyFont="1" applyBorder="1" applyAlignment="1">
      <alignment horizontal="right"/>
      <protection/>
    </xf>
    <xf numFmtId="0" fontId="2" fillId="0" borderId="0" xfId="19" applyFont="1" applyAlignment="1" applyProtection="1" quotePrefix="1">
      <alignment horizontal="left"/>
      <protection/>
    </xf>
    <xf numFmtId="0" fontId="2" fillId="0" borderId="0" xfId="19" applyFont="1">
      <alignment/>
      <protection/>
    </xf>
    <xf numFmtId="165" fontId="0" fillId="0" borderId="0" xfId="19" applyNumberFormat="1" applyFont="1" applyAlignment="1" applyProtection="1">
      <alignment horizontal="right"/>
      <protection/>
    </xf>
    <xf numFmtId="0" fontId="0" fillId="0" borderId="1" xfId="19" applyFont="1" applyBorder="1" applyAlignment="1" applyProtection="1" quotePrefix="1">
      <alignment horizontal="centerContinuous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 quotePrefix="1">
      <alignment horizontal="right"/>
      <protection/>
    </xf>
    <xf numFmtId="0" fontId="0" fillId="0" borderId="1" xfId="19" applyFont="1" applyBorder="1" applyAlignment="1" quotePrefix="1">
      <alignment horizontal="right"/>
      <protection/>
    </xf>
    <xf numFmtId="1" fontId="0" fillId="0" borderId="0" xfId="19" applyNumberFormat="1" applyFont="1" applyAlignment="1">
      <alignment horizontal="right"/>
      <protection/>
    </xf>
    <xf numFmtId="1" fontId="0" fillId="0" borderId="1" xfId="19" applyNumberFormat="1" applyFont="1" applyBorder="1" applyAlignment="1">
      <alignment horizontal="right"/>
      <protection/>
    </xf>
    <xf numFmtId="0" fontId="2" fillId="0" borderId="0" xfId="19" applyFont="1" applyAlignment="1">
      <alignment horizontal="right"/>
      <protection/>
    </xf>
    <xf numFmtId="1" fontId="2" fillId="0" borderId="0" xfId="19" applyNumberFormat="1" applyFont="1" applyAlignment="1">
      <alignment horizontal="right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 applyProtection="1">
      <alignment horizontal="right"/>
      <protection/>
    </xf>
    <xf numFmtId="174" fontId="0" fillId="0" borderId="0" xfId="19" applyNumberFormat="1" applyFont="1" applyProtection="1">
      <alignment/>
      <protection/>
    </xf>
    <xf numFmtId="169" fontId="0" fillId="0" borderId="4" xfId="19" applyNumberFormat="1" applyFont="1" applyBorder="1" applyAlignment="1" applyProtection="1">
      <alignment horizontal="center"/>
      <protection/>
    </xf>
    <xf numFmtId="0" fontId="0" fillId="0" borderId="4" xfId="19" applyFont="1" applyBorder="1" applyAlignment="1" applyProtection="1">
      <alignment horizontal="right"/>
      <protection/>
    </xf>
    <xf numFmtId="0" fontId="0" fillId="0" borderId="0" xfId="19" applyFont="1" applyAlignment="1">
      <alignment horizontal="left"/>
      <protection/>
    </xf>
    <xf numFmtId="169" fontId="0" fillId="0" borderId="4" xfId="20" applyNumberFormat="1" applyFont="1" applyBorder="1" applyAlignment="1" applyProtection="1">
      <alignment horizontal="center"/>
      <protection/>
    </xf>
    <xf numFmtId="0" fontId="0" fillId="0" borderId="4" xfId="20" applyFont="1" applyBorder="1" applyAlignment="1" applyProtection="1">
      <alignment horizontal="right"/>
      <protection/>
    </xf>
    <xf numFmtId="0" fontId="0" fillId="0" borderId="4" xfId="19" applyFont="1" applyBorder="1" applyAlignment="1" applyProtection="1">
      <alignment horizontal="center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horizontal="center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0" xfId="19" applyFont="1" applyAlignment="1" applyProtection="1">
      <alignment horizontal="center"/>
      <protection/>
    </xf>
    <xf numFmtId="169" fontId="0" fillId="0" borderId="0" xfId="19" applyNumberFormat="1" applyFont="1" applyAlignment="1">
      <alignment horizontal="center"/>
      <protection/>
    </xf>
    <xf numFmtId="168" fontId="0" fillId="0" borderId="0" xfId="19" applyNumberFormat="1" applyFont="1" applyAlignment="1">
      <alignment horizontal="center"/>
      <protection/>
    </xf>
    <xf numFmtId="169" fontId="0" fillId="0" borderId="0" xfId="19" applyNumberFormat="1" applyFont="1" applyAlignment="1" quotePrefix="1">
      <alignment horizontal="center"/>
      <protection/>
    </xf>
    <xf numFmtId="1" fontId="0" fillId="0" borderId="0" xfId="19" applyNumberFormat="1" applyFont="1" applyAlignment="1" applyProtection="1">
      <alignment horizontal="center"/>
      <protection/>
    </xf>
    <xf numFmtId="174" fontId="0" fillId="0" borderId="0" xfId="19" applyNumberFormat="1" applyFont="1" applyAlignment="1" applyProtection="1">
      <alignment horizontal="center"/>
      <protection/>
    </xf>
    <xf numFmtId="0" fontId="0" fillId="0" borderId="0" xfId="19" applyFont="1" applyAlignment="1" applyProtection="1">
      <alignment horizontal="left"/>
      <protection/>
    </xf>
    <xf numFmtId="0" fontId="0" fillId="0" borderId="0" xfId="19" applyFont="1" applyBorder="1" applyAlignment="1" applyProtection="1">
      <alignment horizontal="center"/>
      <protection/>
    </xf>
    <xf numFmtId="0" fontId="0" fillId="0" borderId="0" xfId="19" applyFont="1" applyBorder="1" applyAlignment="1">
      <alignment horizontal="center"/>
      <protection/>
    </xf>
    <xf numFmtId="168" fontId="0" fillId="0" borderId="0" xfId="19" applyNumberFormat="1" applyFont="1" applyBorder="1" applyAlignment="1">
      <alignment horizontal="center"/>
      <protection/>
    </xf>
    <xf numFmtId="169" fontId="0" fillId="0" borderId="0" xfId="19" applyNumberFormat="1" applyFont="1" applyBorder="1" applyAlignment="1">
      <alignment horizontal="center"/>
      <protection/>
    </xf>
    <xf numFmtId="0" fontId="0" fillId="0" borderId="1" xfId="19" applyFont="1" applyBorder="1" applyAlignment="1" applyProtection="1">
      <alignment horizontal="left"/>
      <protection/>
    </xf>
    <xf numFmtId="0" fontId="0" fillId="0" borderId="0" xfId="19" applyFont="1" applyBorder="1" applyAlignment="1" applyProtection="1">
      <alignment horizontal="left"/>
      <protection/>
    </xf>
    <xf numFmtId="0" fontId="5" fillId="0" borderId="0" xfId="19" applyFont="1" applyAlignment="1">
      <alignment horizontal="left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1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quacultureAlert" xfId="19"/>
    <cellStyle name="Normal_AquacultureAlertA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chartsheet" Target="chartsheets/sheet11.xml" /><Relationship Id="rId22" Type="http://schemas.openxmlformats.org/officeDocument/2006/relationships/worksheet" Target="worksheets/sheet11.xml" /><Relationship Id="rId23" Type="http://schemas.openxmlformats.org/officeDocument/2006/relationships/chartsheet" Target="chartsheets/sheet1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Aquaculture and Beef Production Per Person,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1950-2000</a:t>
            </a:r>
          </a:p>
        </c:rich>
      </c:tx>
      <c:layout>
        <c:manualLayout>
          <c:xMode val="factor"/>
          <c:yMode val="factor"/>
          <c:x val="0.015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25"/>
          <c:w val="0.82"/>
          <c:h val="0.684"/>
        </c:manualLayout>
      </c:layout>
      <c:lineChart>
        <c:grouping val="standard"/>
        <c:varyColors val="0"/>
        <c:ser>
          <c:idx val="1"/>
          <c:order val="0"/>
          <c:tx>
            <c:v>fish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cat>
          <c:val>
            <c:numRef>
              <c:f>'aqua-beef'!$C$7:$C$55</c:f>
              <c:numCache>
                <c:ptCount val="49"/>
                <c:pt idx="0">
                  <c:v>0.5868544479251621</c:v>
                </c:pt>
                <c:pt idx="1">
                  <c:v>0.6375977873505417</c:v>
                </c:pt>
                <c:pt idx="2">
                  <c:v>0.6550627781376013</c:v>
                </c:pt>
                <c:pt idx="3">
                  <c:v>0.6797212485545774</c:v>
                </c:pt>
                <c:pt idx="4">
                  <c:v>0.7118434294301417</c:v>
                </c:pt>
                <c:pt idx="5">
                  <c:v>0.7390005133601503</c:v>
                </c:pt>
                <c:pt idx="6">
                  <c:v>0.7557276521457373</c:v>
                </c:pt>
                <c:pt idx="7">
                  <c:v>0.7890868754129386</c:v>
                </c:pt>
                <c:pt idx="8">
                  <c:v>0.8407352968233229</c:v>
                </c:pt>
                <c:pt idx="9">
                  <c:v>0.9244840942123602</c:v>
                </c:pt>
                <c:pt idx="10">
                  <c:v>0.9906427105471409</c:v>
                </c:pt>
                <c:pt idx="11">
                  <c:v>1.031465284214946</c:v>
                </c:pt>
                <c:pt idx="12">
                  <c:v>1.0470028066463297</c:v>
                </c:pt>
                <c:pt idx="13">
                  <c:v>1.052983537488124</c:v>
                </c:pt>
                <c:pt idx="14">
                  <c:v>1.0877254065497544</c:v>
                </c:pt>
                <c:pt idx="15">
                  <c:v>1.1033289245213276</c:v>
                </c:pt>
                <c:pt idx="16">
                  <c:v>1.133144491181747</c:v>
                </c:pt>
                <c:pt idx="17">
                  <c:v>1.150261132469601</c:v>
                </c:pt>
                <c:pt idx="18">
                  <c:v>1.0906571316445766</c:v>
                </c:pt>
                <c:pt idx="19">
                  <c:v>1.032619200827304</c:v>
                </c:pt>
                <c:pt idx="20">
                  <c:v>0.9767516762459686</c:v>
                </c:pt>
                <c:pt idx="21">
                  <c:v>1.0139641716311363</c:v>
                </c:pt>
                <c:pt idx="22">
                  <c:v>0.9753526246810179</c:v>
                </c:pt>
                <c:pt idx="23">
                  <c:v>0.9787825310634888</c:v>
                </c:pt>
                <c:pt idx="24">
                  <c:v>0.9933549402712895</c:v>
                </c:pt>
                <c:pt idx="25">
                  <c:v>0.9986023441110932</c:v>
                </c:pt>
                <c:pt idx="26">
                  <c:v>1.1466391141736343</c:v>
                </c:pt>
                <c:pt idx="27">
                  <c:v>1.1405006462996543</c:v>
                </c:pt>
                <c:pt idx="28">
                  <c:v>1.1266908353275962</c:v>
                </c:pt>
                <c:pt idx="29">
                  <c:v>1.1333315292628385</c:v>
                </c:pt>
                <c:pt idx="30">
                  <c:v>1.15730070595617</c:v>
                </c:pt>
                <c:pt idx="31">
                  <c:v>1.1969003285529638</c:v>
                </c:pt>
                <c:pt idx="32">
                  <c:v>1.218030859273225</c:v>
                </c:pt>
                <c:pt idx="33">
                  <c:v>1.2640175992323504</c:v>
                </c:pt>
                <c:pt idx="34">
                  <c:v>1.402540987238303</c:v>
                </c:pt>
                <c:pt idx="35">
                  <c:v>1.5936256218689249</c:v>
                </c:pt>
                <c:pt idx="36">
                  <c:v>1.7899927662581232</c:v>
                </c:pt>
                <c:pt idx="37">
                  <c:v>2.0185346498362184</c:v>
                </c:pt>
                <c:pt idx="38">
                  <c:v>2.2920639963685683</c:v>
                </c:pt>
                <c:pt idx="39">
                  <c:v>2.369803463944883</c:v>
                </c:pt>
                <c:pt idx="40">
                  <c:v>2.482474766147603</c:v>
                </c:pt>
                <c:pt idx="41">
                  <c:v>2.556235708760196</c:v>
                </c:pt>
                <c:pt idx="42">
                  <c:v>2.82996279502675</c:v>
                </c:pt>
                <c:pt idx="43">
                  <c:v>3.2229516944057983</c:v>
                </c:pt>
                <c:pt idx="44">
                  <c:v>3.712571498040577</c:v>
                </c:pt>
                <c:pt idx="45">
                  <c:v>4.29398668021663</c:v>
                </c:pt>
                <c:pt idx="46">
                  <c:v>4.652025338523857</c:v>
                </c:pt>
                <c:pt idx="47">
                  <c:v>4.931130921509529</c:v>
                </c:pt>
                <c:pt idx="48">
                  <c:v>5.186999976116822</c:v>
                </c:pt>
              </c:numCache>
            </c:numRef>
          </c:val>
          <c:smooth val="0"/>
        </c:ser>
        <c:ser>
          <c:idx val="2"/>
          <c:order val="1"/>
          <c:tx>
            <c:v>beef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cat>
          <c:val>
            <c:numRef>
              <c:f>'aqua-beef'!$E$7:$E$57</c:f>
              <c:numCache>
                <c:ptCount val="51"/>
                <c:pt idx="0">
                  <c:v>7.567683724144273</c:v>
                </c:pt>
                <c:pt idx="1">
                  <c:v>7.635227527657928</c:v>
                </c:pt>
                <c:pt idx="2">
                  <c:v>7.772567870003265</c:v>
                </c:pt>
                <c:pt idx="3">
                  <c:v>8.354690997477272</c:v>
                </c:pt>
                <c:pt idx="4">
                  <c:v>8.582722538923495</c:v>
                </c:pt>
                <c:pt idx="5">
                  <c:v>8.727086587093027</c:v>
                </c:pt>
                <c:pt idx="6">
                  <c:v>9.091956747289736</c:v>
                </c:pt>
                <c:pt idx="7">
                  <c:v>9.025632436465036</c:v>
                </c:pt>
                <c:pt idx="8">
                  <c:v>8.873522729374667</c:v>
                </c:pt>
                <c:pt idx="9">
                  <c:v>8.797334513730789</c:v>
                </c:pt>
                <c:pt idx="10">
                  <c:v>8.422573618156967</c:v>
                </c:pt>
                <c:pt idx="11">
                  <c:v>8.988236907554516</c:v>
                </c:pt>
                <c:pt idx="12">
                  <c:v>9.31190295973828</c:v>
                </c:pt>
                <c:pt idx="13">
                  <c:v>9.625778572367327</c:v>
                </c:pt>
                <c:pt idx="14">
                  <c:v>9.545593741445463</c:v>
                </c:pt>
                <c:pt idx="15">
                  <c:v>9.522906234555597</c:v>
                </c:pt>
                <c:pt idx="16">
                  <c:v>9.823919381406359</c:v>
                </c:pt>
                <c:pt idx="17">
                  <c:v>10.119687765944498</c:v>
                </c:pt>
                <c:pt idx="18">
                  <c:v>10.392898510320073</c:v>
                </c:pt>
                <c:pt idx="19">
                  <c:v>10.444621719017059</c:v>
                </c:pt>
                <c:pt idx="20">
                  <c:v>10.3467846617894</c:v>
                </c:pt>
                <c:pt idx="21">
                  <c:v>10.052495750704594</c:v>
                </c:pt>
                <c:pt idx="22">
                  <c:v>9.9788485887215</c:v>
                </c:pt>
                <c:pt idx="23">
                  <c:v>9.865019024514597</c:v>
                </c:pt>
                <c:pt idx="24">
                  <c:v>10.426103084844671</c:v>
                </c:pt>
                <c:pt idx="25">
                  <c:v>10.700339880253797</c:v>
                </c:pt>
                <c:pt idx="26">
                  <c:v>11.074613218613493</c:v>
                </c:pt>
                <c:pt idx="27">
                  <c:v>10.962638297897062</c:v>
                </c:pt>
                <c:pt idx="28">
                  <c:v>10.895323643251434</c:v>
                </c:pt>
                <c:pt idx="29">
                  <c:v>10.44526552403896</c:v>
                </c:pt>
                <c:pt idx="30">
                  <c:v>10.214131853534743</c:v>
                </c:pt>
                <c:pt idx="31">
                  <c:v>10.12301746980959</c:v>
                </c:pt>
                <c:pt idx="32">
                  <c:v>9.936548036885343</c:v>
                </c:pt>
                <c:pt idx="33">
                  <c:v>10.040664990161668</c:v>
                </c:pt>
                <c:pt idx="34">
                  <c:v>10.148207956881357</c:v>
                </c:pt>
                <c:pt idx="35">
                  <c:v>10.143647057133421</c:v>
                </c:pt>
                <c:pt idx="36">
                  <c:v>10.321671979885167</c:v>
                </c:pt>
                <c:pt idx="37">
                  <c:v>10.162230797488784</c:v>
                </c:pt>
                <c:pt idx="38">
                  <c:v>10.068861019334921</c:v>
                </c:pt>
                <c:pt idx="39">
                  <c:v>9.962063045560837</c:v>
                </c:pt>
                <c:pt idx="40">
                  <c:v>10.112979683574894</c:v>
                </c:pt>
                <c:pt idx="41">
                  <c:v>10.04248078260151</c:v>
                </c:pt>
                <c:pt idx="42">
                  <c:v>9.728139341099475</c:v>
                </c:pt>
                <c:pt idx="43">
                  <c:v>9.484449375404418</c:v>
                </c:pt>
                <c:pt idx="44">
                  <c:v>9.478625193022125</c:v>
                </c:pt>
                <c:pt idx="45">
                  <c:v>9.497779386610226</c:v>
                </c:pt>
                <c:pt idx="46">
                  <c:v>9.477681273818856</c:v>
                </c:pt>
                <c:pt idx="47">
                  <c:v>9.440693639065204</c:v>
                </c:pt>
                <c:pt idx="48">
                  <c:v>9.33607449870651</c:v>
                </c:pt>
                <c:pt idx="49">
                  <c:v>9.242336516887</c:v>
                </c:pt>
              </c:numCache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116808"/>
        <c:crosses val="autoZero"/>
        <c:auto val="1"/>
        <c:lblOffset val="100"/>
        <c:tickLblSkip val="10"/>
        <c:tickMarkSkip val="10"/>
        <c:noMultiLvlLbl val="0"/>
      </c:cat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5541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Aquacultural and Beef Production Per Person,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1950-2000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7525"/>
          <c:w val="0.9165"/>
          <c:h val="0.665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</c:numLit>
          </c:xVal>
          <c:yVal>
            <c:numLit>
              <c:ptCount val="49"/>
              <c:pt idx="0">
                <c:v>0.5868544479251621</c:v>
              </c:pt>
              <c:pt idx="1">
                <c:v>0.6375977873505417</c:v>
              </c:pt>
              <c:pt idx="2">
                <c:v>0.6550627781376013</c:v>
              </c:pt>
              <c:pt idx="3">
                <c:v>0.6797212485545774</c:v>
              </c:pt>
              <c:pt idx="4">
                <c:v>0.7118434294301417</c:v>
              </c:pt>
              <c:pt idx="5">
                <c:v>0.7390005133601503</c:v>
              </c:pt>
              <c:pt idx="6">
                <c:v>0.7557276521457373</c:v>
              </c:pt>
              <c:pt idx="7">
                <c:v>0.7890868754129386</c:v>
              </c:pt>
              <c:pt idx="8">
                <c:v>0.8407352968233229</c:v>
              </c:pt>
              <c:pt idx="9">
                <c:v>0.9244840942123602</c:v>
              </c:pt>
              <c:pt idx="10">
                <c:v>0.9906427105471409</c:v>
              </c:pt>
              <c:pt idx="11">
                <c:v>1.031465284214946</c:v>
              </c:pt>
              <c:pt idx="12">
                <c:v>1.0470028066463297</c:v>
              </c:pt>
              <c:pt idx="13">
                <c:v>1.052983537488124</c:v>
              </c:pt>
              <c:pt idx="14">
                <c:v>1.0877254065497544</c:v>
              </c:pt>
              <c:pt idx="15">
                <c:v>1.1033289245213276</c:v>
              </c:pt>
              <c:pt idx="16">
                <c:v>1.133144491181747</c:v>
              </c:pt>
              <c:pt idx="17">
                <c:v>1.150261132469601</c:v>
              </c:pt>
              <c:pt idx="18">
                <c:v>1.0906571316445766</c:v>
              </c:pt>
              <c:pt idx="19">
                <c:v>1.032619200827304</c:v>
              </c:pt>
              <c:pt idx="20">
                <c:v>0.9767516762459686</c:v>
              </c:pt>
              <c:pt idx="21">
                <c:v>1.0139641716311363</c:v>
              </c:pt>
              <c:pt idx="22">
                <c:v>0.9753526246810179</c:v>
              </c:pt>
              <c:pt idx="23">
                <c:v>0.9787825310634888</c:v>
              </c:pt>
              <c:pt idx="24">
                <c:v>0.9933549402712895</c:v>
              </c:pt>
              <c:pt idx="25">
                <c:v>0.9986023441110932</c:v>
              </c:pt>
              <c:pt idx="26">
                <c:v>1.1466391141736343</c:v>
              </c:pt>
              <c:pt idx="27">
                <c:v>1.1405006462996543</c:v>
              </c:pt>
              <c:pt idx="28">
                <c:v>1.1266908353275962</c:v>
              </c:pt>
              <c:pt idx="29">
                <c:v>1.1333315292628385</c:v>
              </c:pt>
              <c:pt idx="30">
                <c:v>1.15730070595617</c:v>
              </c:pt>
              <c:pt idx="31">
                <c:v>1.1969003285529638</c:v>
              </c:pt>
              <c:pt idx="32">
                <c:v>1.218030859273225</c:v>
              </c:pt>
              <c:pt idx="33">
                <c:v>1.2640175992323504</c:v>
              </c:pt>
              <c:pt idx="34">
                <c:v>1.402540987238303</c:v>
              </c:pt>
              <c:pt idx="35">
                <c:v>1.5936256218689249</c:v>
              </c:pt>
              <c:pt idx="36">
                <c:v>1.7899927662581232</c:v>
              </c:pt>
              <c:pt idx="37">
                <c:v>2.0185346498362184</c:v>
              </c:pt>
              <c:pt idx="38">
                <c:v>2.2920639963685683</c:v>
              </c:pt>
              <c:pt idx="39">
                <c:v>2.369803463944883</c:v>
              </c:pt>
              <c:pt idx="40">
                <c:v>2.482474766147603</c:v>
              </c:pt>
              <c:pt idx="41">
                <c:v>2.556235708760196</c:v>
              </c:pt>
              <c:pt idx="42">
                <c:v>2.82996279502675</c:v>
              </c:pt>
              <c:pt idx="43">
                <c:v>3.2229516944057983</c:v>
              </c:pt>
              <c:pt idx="44">
                <c:v>3.712571498040577</c:v>
              </c:pt>
              <c:pt idx="45">
                <c:v>4.29398668021663</c:v>
              </c:pt>
              <c:pt idx="46">
                <c:v>4.652025338523857</c:v>
              </c:pt>
              <c:pt idx="47">
                <c:v>4.931130921509529</c:v>
              </c:pt>
              <c:pt idx="48">
                <c:v>5.186999976116822</c:v>
              </c:pt>
            </c:numLit>
          </c:yVal>
          <c:smooth val="0"/>
        </c:ser>
        <c:ser>
          <c:idx val="3"/>
          <c:order val="1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</c:numLit>
          </c:xVal>
          <c:yVal>
            <c:numLit>
              <c:ptCount val="50"/>
              <c:pt idx="0">
                <c:v>7.567683724144273</c:v>
              </c:pt>
              <c:pt idx="1">
                <c:v>7.635227527657928</c:v>
              </c:pt>
              <c:pt idx="2">
                <c:v>7.772567870003265</c:v>
              </c:pt>
              <c:pt idx="3">
                <c:v>8.354690997477272</c:v>
              </c:pt>
              <c:pt idx="4">
                <c:v>8.582722538923495</c:v>
              </c:pt>
              <c:pt idx="5">
                <c:v>8.727086587093027</c:v>
              </c:pt>
              <c:pt idx="6">
                <c:v>9.091956747289736</c:v>
              </c:pt>
              <c:pt idx="7">
                <c:v>9.025632436465036</c:v>
              </c:pt>
              <c:pt idx="8">
                <c:v>8.873522729374667</c:v>
              </c:pt>
              <c:pt idx="9">
                <c:v>8.797334513730789</c:v>
              </c:pt>
              <c:pt idx="10">
                <c:v>8.422573618156967</c:v>
              </c:pt>
              <c:pt idx="11">
                <c:v>8.988236907554516</c:v>
              </c:pt>
              <c:pt idx="12">
                <c:v>9.31190295973828</c:v>
              </c:pt>
              <c:pt idx="13">
                <c:v>9.625778572367327</c:v>
              </c:pt>
              <c:pt idx="14">
                <c:v>9.545593741445463</c:v>
              </c:pt>
              <c:pt idx="15">
                <c:v>9.522906234555597</c:v>
              </c:pt>
              <c:pt idx="16">
                <c:v>9.823919381406359</c:v>
              </c:pt>
              <c:pt idx="17">
                <c:v>10.119687765944498</c:v>
              </c:pt>
              <c:pt idx="18">
                <c:v>10.392898510320073</c:v>
              </c:pt>
              <c:pt idx="19">
                <c:v>10.444621719017059</c:v>
              </c:pt>
              <c:pt idx="20">
                <c:v>10.3467846617894</c:v>
              </c:pt>
              <c:pt idx="21">
                <c:v>10.052495750704594</c:v>
              </c:pt>
              <c:pt idx="22">
                <c:v>9.9788485887215</c:v>
              </c:pt>
              <c:pt idx="23">
                <c:v>9.865019024514597</c:v>
              </c:pt>
              <c:pt idx="24">
                <c:v>10.426103084844671</c:v>
              </c:pt>
              <c:pt idx="25">
                <c:v>10.700339880253797</c:v>
              </c:pt>
              <c:pt idx="26">
                <c:v>11.074613218613493</c:v>
              </c:pt>
              <c:pt idx="27">
                <c:v>10.962638297897062</c:v>
              </c:pt>
              <c:pt idx="28">
                <c:v>10.895323643251434</c:v>
              </c:pt>
              <c:pt idx="29">
                <c:v>10.44526552403896</c:v>
              </c:pt>
              <c:pt idx="30">
                <c:v>10.214131853534743</c:v>
              </c:pt>
              <c:pt idx="31">
                <c:v>10.12301746980959</c:v>
              </c:pt>
              <c:pt idx="32">
                <c:v>9.936548036885343</c:v>
              </c:pt>
              <c:pt idx="33">
                <c:v>10.040664990161668</c:v>
              </c:pt>
              <c:pt idx="34">
                <c:v>10.148207956881357</c:v>
              </c:pt>
              <c:pt idx="35">
                <c:v>10.143647057133421</c:v>
              </c:pt>
              <c:pt idx="36">
                <c:v>10.321671979885167</c:v>
              </c:pt>
              <c:pt idx="37">
                <c:v>10.162230797488784</c:v>
              </c:pt>
              <c:pt idx="38">
                <c:v>10.068861019334921</c:v>
              </c:pt>
              <c:pt idx="39">
                <c:v>9.962063045560837</c:v>
              </c:pt>
              <c:pt idx="40">
                <c:v>10.112979683574894</c:v>
              </c:pt>
              <c:pt idx="41">
                <c:v>10.04248078260151</c:v>
              </c:pt>
              <c:pt idx="42">
                <c:v>9.728139341099475</c:v>
              </c:pt>
              <c:pt idx="43">
                <c:v>9.484449375404418</c:v>
              </c:pt>
              <c:pt idx="44">
                <c:v>9.478625193022125</c:v>
              </c:pt>
              <c:pt idx="45">
                <c:v>9.497779386610226</c:v>
              </c:pt>
              <c:pt idx="46">
                <c:v>9.477681273818856</c:v>
              </c:pt>
              <c:pt idx="47">
                <c:v>9.440693639065204</c:v>
              </c:pt>
              <c:pt idx="48">
                <c:v>9.33607449870651</c:v>
              </c:pt>
              <c:pt idx="49">
                <c:v>9.242336516887</c:v>
              </c:pt>
            </c:numLit>
          </c:yVal>
          <c:smooth val="0"/>
        </c:ser>
        <c:axId val="29261081"/>
        <c:axId val="62023138"/>
      </c:scatterChart>
      <c:valAx>
        <c:axId val="2926108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2023138"/>
        <c:crosses val="autoZero"/>
        <c:crossBetween val="midCat"/>
        <c:dispUnits/>
      </c:valAx>
      <c:valAx>
        <c:axId val="6202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92610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Catch, 1950-1998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9175"/>
          <c:w val="0.9175"/>
          <c:h val="0.74875"/>
        </c:manualLayout>
      </c:layout>
      <c:scatterChart>
        <c:scatterStyle val="line"/>
        <c:varyColors val="0"/>
        <c:ser>
          <c:idx val="1"/>
          <c:order val="0"/>
          <c:tx>
            <c:v>Total Catch (million tons)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</c:numLit>
          </c:xVal>
          <c:yVal>
            <c:numLit>
              <c:ptCount val="49"/>
              <c:pt idx="0">
                <c:v>19.2</c:v>
              </c:pt>
              <c:pt idx="1">
                <c:v>21.456220000000002</c:v>
              </c:pt>
              <c:pt idx="2">
                <c:v>22.88338</c:v>
              </c:pt>
              <c:pt idx="3">
                <c:v>23.67058</c:v>
              </c:pt>
              <c:pt idx="4">
                <c:v>25.2074</c:v>
              </c:pt>
              <c:pt idx="5">
                <c:v>26.36535</c:v>
              </c:pt>
              <c:pt idx="6">
                <c:v>27.7589</c:v>
              </c:pt>
              <c:pt idx="7">
                <c:v>28.64042</c:v>
              </c:pt>
              <c:pt idx="8">
                <c:v>30.2128</c:v>
              </c:pt>
              <c:pt idx="9">
                <c:v>33.37886</c:v>
              </c:pt>
              <c:pt idx="10">
                <c:v>36.368990000000004</c:v>
              </c:pt>
              <c:pt idx="11">
                <c:v>39.49301</c:v>
              </c:pt>
              <c:pt idx="12">
                <c:v>42.93651</c:v>
              </c:pt>
              <c:pt idx="13">
                <c:v>44.194680000000005</c:v>
              </c:pt>
              <c:pt idx="14">
                <c:v>48.45608</c:v>
              </c:pt>
              <c:pt idx="15">
                <c:v>49.04892</c:v>
              </c:pt>
              <c:pt idx="16">
                <c:v>52.62971</c:v>
              </c:pt>
              <c:pt idx="17">
                <c:v>55.63114</c:v>
              </c:pt>
              <c:pt idx="18">
                <c:v>56.49062000000001</c:v>
              </c:pt>
              <c:pt idx="19">
                <c:v>57.3501</c:v>
              </c:pt>
              <c:pt idx="20">
                <c:v>58.20860999999999</c:v>
              </c:pt>
              <c:pt idx="21">
                <c:v>62.37321</c:v>
              </c:pt>
              <c:pt idx="22">
                <c:v>58.417429999999996</c:v>
              </c:pt>
              <c:pt idx="23">
                <c:v>58.97144</c:v>
              </c:pt>
              <c:pt idx="24">
                <c:v>62.61085</c:v>
              </c:pt>
              <c:pt idx="25">
                <c:v>62.406420000000004</c:v>
              </c:pt>
              <c:pt idx="26">
                <c:v>64.58588999999999</c:v>
              </c:pt>
              <c:pt idx="27">
                <c:v>63.398920000000004</c:v>
              </c:pt>
              <c:pt idx="28">
                <c:v>65.29991</c:v>
              </c:pt>
              <c:pt idx="29">
                <c:v>66.09312</c:v>
              </c:pt>
              <c:pt idx="30">
                <c:v>66.97364</c:v>
              </c:pt>
              <c:pt idx="31">
                <c:v>69.35616</c:v>
              </c:pt>
              <c:pt idx="32">
                <c:v>71.11368999999999</c:v>
              </c:pt>
              <c:pt idx="33">
                <c:v>71.61913</c:v>
              </c:pt>
              <c:pt idx="34">
                <c:v>77.6</c:v>
              </c:pt>
              <c:pt idx="35">
                <c:v>79.1</c:v>
              </c:pt>
              <c:pt idx="36">
                <c:v>84.6</c:v>
              </c:pt>
              <c:pt idx="37">
                <c:v>85</c:v>
              </c:pt>
              <c:pt idx="38">
                <c:v>88.6</c:v>
              </c:pt>
              <c:pt idx="39">
                <c:v>89.3</c:v>
              </c:pt>
              <c:pt idx="40">
                <c:v>85.9</c:v>
              </c:pt>
              <c:pt idx="41">
                <c:v>84</c:v>
              </c:pt>
              <c:pt idx="42">
                <c:v>85</c:v>
              </c:pt>
              <c:pt idx="43">
                <c:v>86</c:v>
              </c:pt>
              <c:pt idx="44">
                <c:v>91</c:v>
              </c:pt>
              <c:pt idx="45">
                <c:v>92</c:v>
              </c:pt>
              <c:pt idx="46">
                <c:v>93</c:v>
              </c:pt>
              <c:pt idx="47">
                <c:v>93</c:v>
              </c:pt>
              <c:pt idx="48">
                <c:v>86</c:v>
              </c:pt>
            </c:numLit>
          </c:yVal>
          <c:smooth val="0"/>
        </c:ser>
        <c:axId val="21337331"/>
        <c:axId val="57818252"/>
      </c:scatterChart>
      <c:valAx>
        <c:axId val="21337331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7818252"/>
        <c:crosses val="autoZero"/>
        <c:crossBetween val="midCat"/>
        <c:dispUnits/>
        <c:majorUnit val="10"/>
      </c:valAx>
      <c:valAx>
        <c:axId val="5781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3373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United States Catfish Production, 1970-2000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(Total Live Weight Sold to Processors)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6325"/>
          <c:w val="0.9165"/>
          <c:h val="0.6772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</c:strLit>
          </c:cat>
          <c:val>
            <c:numLit>
              <c:ptCount val="30"/>
              <c:pt idx="0">
                <c:v>2604.077413</c:v>
              </c:pt>
              <c:pt idx="1">
                <c:v>5106.096401000001</c:v>
              </c:pt>
              <c:pt idx="2">
                <c:v>8315.720469</c:v>
              </c:pt>
              <c:pt idx="3">
                <c:v>8948.936297</c:v>
              </c:pt>
              <c:pt idx="4">
                <c:v>7686.133385</c:v>
              </c:pt>
              <c:pt idx="5">
                <c:v>7320.99102</c:v>
              </c:pt>
              <c:pt idx="6">
                <c:v>8607.834361000001</c:v>
              </c:pt>
              <c:pt idx="7">
                <c:v>10036.198718</c:v>
              </c:pt>
              <c:pt idx="8">
                <c:v>13688.075961</c:v>
              </c:pt>
              <c:pt idx="9">
                <c:v>18432.205148</c:v>
              </c:pt>
              <c:pt idx="10">
                <c:v>21075.745152</c:v>
              </c:pt>
              <c:pt idx="11">
                <c:v>27505.879520000002</c:v>
              </c:pt>
              <c:pt idx="12">
                <c:v>45089.412165</c:v>
              </c:pt>
              <c:pt idx="13">
                <c:v>62255.63925</c:v>
              </c:pt>
              <c:pt idx="14">
                <c:v>69968.988215</c:v>
              </c:pt>
              <c:pt idx="15">
                <c:v>86915.676288</c:v>
              </c:pt>
              <c:pt idx="16">
                <c:v>96958.22530800001</c:v>
              </c:pt>
              <c:pt idx="17">
                <c:v>127231.02212800001</c:v>
              </c:pt>
              <c:pt idx="18">
                <c:v>133859.376637</c:v>
              </c:pt>
              <c:pt idx="19">
                <c:v>155083.4467</c:v>
              </c:pt>
              <c:pt idx="20">
                <c:v>163490.792955</c:v>
              </c:pt>
              <c:pt idx="21">
                <c:v>177295.89591000002</c:v>
              </c:pt>
              <c:pt idx="22">
                <c:v>207458.469631</c:v>
              </c:pt>
              <c:pt idx="23">
                <c:v>208205.083709</c:v>
              </c:pt>
              <c:pt idx="24">
                <c:v>199249.343517</c:v>
              </c:pt>
              <c:pt idx="25">
                <c:v>202704.361398</c:v>
              </c:pt>
              <c:pt idx="26">
                <c:v>214151.68793900002</c:v>
              </c:pt>
              <c:pt idx="27">
                <c:v>238113.19175700002</c:v>
              </c:pt>
              <c:pt idx="28">
                <c:v>255987.477515</c:v>
              </c:pt>
              <c:pt idx="29">
                <c:v>270626.28440400003</c:v>
              </c:pt>
            </c:numLit>
          </c:val>
          <c:smooth val="0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2766806"/>
        <c:crosses val="autoZero"/>
        <c:auto val="1"/>
        <c:lblOffset val="100"/>
        <c:tickLblSkip val="5"/>
        <c:tickMarkSkip val="5"/>
        <c:noMultiLvlLbl val="0"/>
      </c:catAx>
      <c:valAx>
        <c:axId val="52766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6022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Aquacultural and Beef Production, 1950-2000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</c:numLit>
          </c:xVal>
          <c:yVal>
            <c:numLit>
              <c:ptCount val="49"/>
              <c:pt idx="0">
                <c:v>1.5</c:v>
              </c:pt>
              <c:pt idx="1">
                <c:v>1.65378</c:v>
              </c:pt>
              <c:pt idx="2">
                <c:v>1.7266199999999998</c:v>
              </c:pt>
              <c:pt idx="3">
                <c:v>1.8224200000000002</c:v>
              </c:pt>
              <c:pt idx="4">
                <c:v>1.9425999999999999</c:v>
              </c:pt>
              <c:pt idx="5">
                <c:v>2.05465</c:v>
              </c:pt>
              <c:pt idx="6">
                <c:v>2.1411</c:v>
              </c:pt>
              <c:pt idx="7">
                <c:v>2.2795799999999997</c:v>
              </c:pt>
              <c:pt idx="8">
                <c:v>2.4762</c:v>
              </c:pt>
              <c:pt idx="9">
                <c:v>2.7711400000000004</c:v>
              </c:pt>
              <c:pt idx="10">
                <c:v>3.01101</c:v>
              </c:pt>
              <c:pt idx="11">
                <c:v>3.17699</c:v>
              </c:pt>
              <c:pt idx="12">
                <c:v>3.2834899999999996</c:v>
              </c:pt>
              <c:pt idx="13">
                <c:v>3.3753200000000003</c:v>
              </c:pt>
              <c:pt idx="14">
                <c:v>3.56392</c:v>
              </c:pt>
              <c:pt idx="15">
                <c:v>3.69108</c:v>
              </c:pt>
              <c:pt idx="16">
                <c:v>3.8702900000000002</c:v>
              </c:pt>
              <c:pt idx="17">
                <c:v>4.00886</c:v>
              </c:pt>
              <c:pt idx="18">
                <c:v>3.8793800000000003</c:v>
              </c:pt>
              <c:pt idx="19">
                <c:v>3.7499000000000002</c:v>
              </c:pt>
              <c:pt idx="20">
                <c:v>3.6203900000000004</c:v>
              </c:pt>
              <c:pt idx="21">
                <c:v>3.83679</c:v>
              </c:pt>
              <c:pt idx="22">
                <c:v>3.76557</c:v>
              </c:pt>
              <c:pt idx="23">
                <c:v>3.85356</c:v>
              </c:pt>
              <c:pt idx="24">
                <c:v>3.9861500000000003</c:v>
              </c:pt>
              <c:pt idx="25">
                <c:v>4.08058</c:v>
              </c:pt>
              <c:pt idx="26">
                <c:v>4.76811</c:v>
              </c:pt>
              <c:pt idx="27">
                <c:v>4.82508</c:v>
              </c:pt>
              <c:pt idx="28">
                <c:v>4.84809</c:v>
              </c:pt>
              <c:pt idx="29">
                <c:v>4.96188</c:v>
              </c:pt>
              <c:pt idx="30">
                <c:v>5.15436</c:v>
              </c:pt>
              <c:pt idx="31">
                <c:v>5.42184</c:v>
              </c:pt>
              <c:pt idx="32">
                <c:v>5.615309999999999</c:v>
              </c:pt>
              <c:pt idx="33">
                <c:v>5.92887</c:v>
              </c:pt>
              <c:pt idx="34">
                <c:v>6.69</c:v>
              </c:pt>
              <c:pt idx="35">
                <c:v>7.73</c:v>
              </c:pt>
              <c:pt idx="36">
                <c:v>8.83</c:v>
              </c:pt>
              <c:pt idx="37">
                <c:v>10.13</c:v>
              </c:pt>
              <c:pt idx="38">
                <c:v>11.7</c:v>
              </c:pt>
              <c:pt idx="39">
                <c:v>12.3</c:v>
              </c:pt>
              <c:pt idx="40">
                <c:v>13.1</c:v>
              </c:pt>
              <c:pt idx="41">
                <c:v>13.7</c:v>
              </c:pt>
              <c:pt idx="42">
                <c:v>15.4</c:v>
              </c:pt>
              <c:pt idx="43">
                <c:v>17.8</c:v>
              </c:pt>
              <c:pt idx="44">
                <c:v>20.8</c:v>
              </c:pt>
              <c:pt idx="45">
                <c:v>24.4</c:v>
              </c:pt>
              <c:pt idx="46">
                <c:v>26.8</c:v>
              </c:pt>
              <c:pt idx="47">
                <c:v>28.8</c:v>
              </c:pt>
              <c:pt idx="48">
                <c:v>30.7</c:v>
              </c:pt>
            </c:numLit>
          </c:yVal>
          <c:smooth val="0"/>
        </c:ser>
        <c:ser>
          <c:idx val="2"/>
          <c:order val="1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</c:numLit>
          </c:xVal>
          <c:yVal>
            <c:numLit>
              <c:ptCount val="50"/>
              <c:pt idx="0">
                <c:v>19.343</c:v>
              </c:pt>
              <c:pt idx="1">
                <c:v>19.804</c:v>
              </c:pt>
              <c:pt idx="2">
                <c:v>20.487</c:v>
              </c:pt>
              <c:pt idx="3">
                <c:v>22.4</c:v>
              </c:pt>
              <c:pt idx="4">
                <c:v>23.422</c:v>
              </c:pt>
              <c:pt idx="5">
                <c:v>24.264</c:v>
              </c:pt>
              <c:pt idx="6">
                <c:v>25.759</c:v>
              </c:pt>
              <c:pt idx="7">
                <c:v>26.074</c:v>
              </c:pt>
              <c:pt idx="8">
                <c:v>26.135</c:v>
              </c:pt>
              <c:pt idx="9">
                <c:v>26.37</c:v>
              </c:pt>
              <c:pt idx="10">
                <c:v>25.6</c:v>
              </c:pt>
              <c:pt idx="11">
                <c:v>27.68444</c:v>
              </c:pt>
              <c:pt idx="12">
                <c:v>29.202921</c:v>
              </c:pt>
              <c:pt idx="13">
                <c:v>30.855262</c:v>
              </c:pt>
              <c:pt idx="14">
                <c:v>31.27603</c:v>
              </c:pt>
              <c:pt idx="15">
                <c:v>31.85796</c:v>
              </c:pt>
              <c:pt idx="16">
                <c:v>33.5539</c:v>
              </c:pt>
              <c:pt idx="17">
                <c:v>35.268871</c:v>
              </c:pt>
              <c:pt idx="18">
                <c:v>36.966707</c:v>
              </c:pt>
              <c:pt idx="19">
                <c:v>37.929071</c:v>
              </c:pt>
              <c:pt idx="20">
                <c:v>38.350992</c:v>
              </c:pt>
              <c:pt idx="21">
                <c:v>38.038144</c:v>
              </c:pt>
              <c:pt idx="22">
                <c:v>38.525608</c:v>
              </c:pt>
              <c:pt idx="23">
                <c:v>38.839519</c:v>
              </c:pt>
              <c:pt idx="24">
                <c:v>41.838027</c:v>
              </c:pt>
              <c:pt idx="25">
                <c:v>43.724705</c:v>
              </c:pt>
              <c:pt idx="26">
                <c:v>46.051956</c:v>
              </c:pt>
              <c:pt idx="27">
                <c:v>46.379287</c:v>
              </c:pt>
              <c:pt idx="28">
                <c:v>46.881991</c:v>
              </c:pt>
              <c:pt idx="29">
                <c:v>45.730797</c:v>
              </c:pt>
              <c:pt idx="30">
                <c:v>45.491472</c:v>
              </c:pt>
              <c:pt idx="31">
                <c:v>45.856267</c:v>
              </c:pt>
              <c:pt idx="32">
                <c:v>45.809018</c:v>
              </c:pt>
              <c:pt idx="33">
                <c:v>47.095703</c:v>
              </c:pt>
              <c:pt idx="34">
                <c:v>48.40608</c:v>
              </c:pt>
              <c:pt idx="35">
                <c:v>49.202517</c:v>
              </c:pt>
              <c:pt idx="36">
                <c:v>50.91661</c:v>
              </c:pt>
              <c:pt idx="37">
                <c:v>50.999074</c:v>
              </c:pt>
              <c:pt idx="38">
                <c:v>51.397201</c:v>
              </c:pt>
              <c:pt idx="39">
                <c:v>51.706134</c:v>
              </c:pt>
              <c:pt idx="40">
                <c:v>53.366115</c:v>
              </c:pt>
              <c:pt idx="41">
                <c:v>53.822105</c:v>
              </c:pt>
              <c:pt idx="42">
                <c:v>52.938274</c:v>
              </c:pt>
              <c:pt idx="43">
                <c:v>52.381548</c:v>
              </c:pt>
              <c:pt idx="44">
                <c:v>53.10481</c:v>
              </c:pt>
              <c:pt idx="45">
                <c:v>53.96985</c:v>
              </c:pt>
              <c:pt idx="46">
                <c:v>54.600274</c:v>
              </c:pt>
              <c:pt idx="47">
                <c:v>55.137854</c:v>
              </c:pt>
              <c:pt idx="48">
                <c:v>55.25689</c:v>
              </c:pt>
              <c:pt idx="49">
                <c:v>55.41904</c:v>
              </c:pt>
            </c:numLit>
          </c:yVal>
          <c:smooth val="0"/>
        </c:ser>
        <c:axId val="19833545"/>
        <c:axId val="44284178"/>
      </c:scatterChart>
      <c:valAx>
        <c:axId val="1983354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4284178"/>
        <c:crosses val="autoZero"/>
        <c:crossBetween val="midCat"/>
        <c:dispUnits/>
      </c:valAx>
      <c:valAx>
        <c:axId val="4428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8335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Catch, 1950-1998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lineChart>
        <c:grouping val="standard"/>
        <c:varyColors val="0"/>
        <c:ser>
          <c:idx val="1"/>
          <c:order val="0"/>
          <c:tx>
            <c:strRef>
              <c:f>PROJ!$B$3</c:f>
              <c:strCache>
                <c:ptCount val="1"/>
                <c:pt idx="0">
                  <c:v>Total Catch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PROJ!$A$6:$A$54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PROJ!$B$6:$B$54</c:f>
              <c:numCache>
                <c:ptCount val="49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84</c:v>
                </c:pt>
                <c:pt idx="42">
                  <c:v>85</c:v>
                </c:pt>
                <c:pt idx="43">
                  <c:v>86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93</c:v>
                </c:pt>
                <c:pt idx="48">
                  <c:v>86</c:v>
                </c:pt>
              </c:numCache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248636"/>
        <c:crosses val="autoZero"/>
        <c:auto val="1"/>
        <c:lblOffset val="100"/>
        <c:tickLblSkip val="10"/>
        <c:tickMarkSkip val="10"/>
        <c:noMultiLvlLbl val="0"/>
      </c:cat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013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 Per Person from 1950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Projections to 2050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7575"/>
          <c:w val="0.91775"/>
          <c:h val="0.66475"/>
        </c:manualLayout>
      </c:layout>
      <c:lineChart>
        <c:grouping val="standard"/>
        <c:varyColors val="0"/>
        <c:ser>
          <c:idx val="3"/>
          <c:order val="0"/>
          <c:tx>
            <c:strRef>
              <c:f>PROJ!$D$3</c:f>
              <c:strCache>
                <c:ptCount val="1"/>
                <c:pt idx="0">
                  <c:v>Per Capita Catch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2005</c:v>
                </c:pt>
                <c:pt idx="52">
                  <c:v>2010</c:v>
                </c:pt>
                <c:pt idx="53">
                  <c:v>2015</c:v>
                </c:pt>
                <c:pt idx="54">
                  <c:v>2020</c:v>
                </c:pt>
                <c:pt idx="55">
                  <c:v>2025</c:v>
                </c:pt>
                <c:pt idx="56">
                  <c:v>2030</c:v>
                </c:pt>
                <c:pt idx="57">
                  <c:v>2035</c:v>
                </c:pt>
                <c:pt idx="58">
                  <c:v>2040</c:v>
                </c:pt>
                <c:pt idx="59">
                  <c:v>2045</c:v>
                </c:pt>
                <c:pt idx="60">
                  <c:v>2050</c:v>
                </c:pt>
              </c:numCache>
            </c:numRef>
          </c:cat>
          <c:val>
            <c:numRef>
              <c:f>PROJ!$D$6:$D$66</c:f>
              <c:numCache>
                <c:ptCount val="61"/>
                <c:pt idx="0">
                  <c:v>7.511736933442075</c:v>
                </c:pt>
                <c:pt idx="1">
                  <c:v>8.272223873130914</c:v>
                </c:pt>
                <c:pt idx="2">
                  <c:v>8.681731056039212</c:v>
                </c:pt>
                <c:pt idx="3">
                  <c:v>8.828588465672572</c:v>
                </c:pt>
                <c:pt idx="4">
                  <c:v>9.236961836207843</c:v>
                </c:pt>
                <c:pt idx="5">
                  <c:v>9.48288379282118</c:v>
                </c:pt>
                <c:pt idx="6">
                  <c:v>9.7978461179526</c:v>
                </c:pt>
                <c:pt idx="7">
                  <c:v>9.914010268696092</c:v>
                </c:pt>
                <c:pt idx="8">
                  <c:v>10.258043524700629</c:v>
                </c:pt>
                <c:pt idx="9">
                  <c:v>11.135570614599471</c:v>
                </c:pt>
                <c:pt idx="10">
                  <c:v>11.96564436300838</c:v>
                </c:pt>
                <c:pt idx="11">
                  <c:v>12.822095374601023</c:v>
                </c:pt>
                <c:pt idx="12">
                  <c:v>13.691117219056007</c:v>
                </c:pt>
                <c:pt idx="13">
                  <c:v>13.78721735555611</c:v>
                </c:pt>
                <c:pt idx="14">
                  <c:v>14.78902705947592</c:v>
                </c:pt>
                <c:pt idx="15">
                  <c:v>14.661587435799994</c:v>
                </c:pt>
                <c:pt idx="16">
                  <c:v>15.408939887965218</c:v>
                </c:pt>
                <c:pt idx="17">
                  <c:v>15.962228188805526</c:v>
                </c:pt>
                <c:pt idx="18">
                  <c:v>15.881892873094092</c:v>
                </c:pt>
                <c:pt idx="19">
                  <c:v>15.792638318186075</c:v>
                </c:pt>
                <c:pt idx="20">
                  <c:v>15.704207941533326</c:v>
                </c:pt>
                <c:pt idx="21">
                  <c:v>16.48362308326098</c:v>
                </c:pt>
                <c:pt idx="22">
                  <c:v>15.131200237313244</c:v>
                </c:pt>
                <c:pt idx="23">
                  <c:v>14.978413545827408</c:v>
                </c:pt>
                <c:pt idx="24">
                  <c:v>15.602723721406534</c:v>
                </c:pt>
                <c:pt idx="25">
                  <c:v>15.27214202382539</c:v>
                </c:pt>
                <c:pt idx="26">
                  <c:v>15.531669298257754</c:v>
                </c:pt>
                <c:pt idx="27">
                  <c:v>14.985556557549325</c:v>
                </c:pt>
                <c:pt idx="28">
                  <c:v>15.175627957549644</c:v>
                </c:pt>
                <c:pt idx="29">
                  <c:v>15.096176603092438</c:v>
                </c:pt>
                <c:pt idx="30">
                  <c:v>15.037490755875488</c:v>
                </c:pt>
                <c:pt idx="31">
                  <c:v>15.310745188196613</c:v>
                </c:pt>
                <c:pt idx="32">
                  <c:v>15.42544738167434</c:v>
                </c:pt>
                <c:pt idx="33">
                  <c:v>15.268987304783138</c:v>
                </c:pt>
                <c:pt idx="34">
                  <c:v>16.268636862435322</c:v>
                </c:pt>
                <c:pt idx="35">
                  <c:v>16.30734627294074</c:v>
                </c:pt>
                <c:pt idx="36">
                  <c:v>17.149874068565936</c:v>
                </c:pt>
                <c:pt idx="37">
                  <c:v>16.93735885844803</c:v>
                </c:pt>
                <c:pt idx="38">
                  <c:v>17.35699744258591</c:v>
                </c:pt>
                <c:pt idx="39">
                  <c:v>17.205158482136426</c:v>
                </c:pt>
                <c:pt idx="40">
                  <c:v>16.278212397868636</c:v>
                </c:pt>
                <c:pt idx="41">
                  <c:v>15.878515242006765</c:v>
                </c:pt>
                <c:pt idx="42">
                  <c:v>15.840441099435443</c:v>
                </c:pt>
                <c:pt idx="43">
                  <c:v>15.806948478743044</c:v>
                </c:pt>
                <c:pt idx="44">
                  <c:v>16.54593162828661</c:v>
                </c:pt>
                <c:pt idx="45">
                  <c:v>16.36642464180929</c:v>
                </c:pt>
                <c:pt idx="46">
                  <c:v>16.420955112849136</c:v>
                </c:pt>
                <c:pt idx="47">
                  <c:v>16.043297477272322</c:v>
                </c:pt>
                <c:pt idx="48">
                  <c:v>14.529481331305965</c:v>
                </c:pt>
                <c:pt idx="49">
                  <c:v>15.843326934285852</c:v>
                </c:pt>
                <c:pt idx="50">
                  <c:v>15.427086716466384</c:v>
                </c:pt>
                <c:pt idx="51">
                  <c:v>14.40703670003033</c:v>
                </c:pt>
                <c:pt idx="52">
                  <c:v>13.50967007963595</c:v>
                </c:pt>
                <c:pt idx="53">
                  <c:v>12.719239523363234</c:v>
                </c:pt>
                <c:pt idx="54">
                  <c:v>12.043610547667344</c:v>
                </c:pt>
                <c:pt idx="55">
                  <c:v>11.454063178201109</c:v>
                </c:pt>
                <c:pt idx="56">
                  <c:v>10.9560604313228</c:v>
                </c:pt>
                <c:pt idx="57">
                  <c:v>10.539161304637231</c:v>
                </c:pt>
                <c:pt idx="58">
                  <c:v>10.195320884309938</c:v>
                </c:pt>
                <c:pt idx="59">
                  <c:v>9.909252112235318</c:v>
                </c:pt>
                <c:pt idx="60">
                  <c:v>9.661344452354317</c:v>
                </c:pt>
              </c:numCache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4220422"/>
        <c:crosses val="autoZero"/>
        <c:auto val="1"/>
        <c:lblOffset val="100"/>
        <c:tickLblSkip val="10"/>
        <c:tickMarkSkip val="10"/>
        <c:noMultiLvlLbl val="0"/>
      </c:cat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02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 from 1950 With Projections to 2050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lineChart>
        <c:grouping val="standard"/>
        <c:varyColors val="0"/>
        <c:ser>
          <c:idx val="1"/>
          <c:order val="0"/>
          <c:tx>
            <c:strRef>
              <c:f>PROJ!$B$3</c:f>
              <c:strCache>
                <c:ptCount val="1"/>
                <c:pt idx="0">
                  <c:v>Total Catch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2005</c:v>
                </c:pt>
                <c:pt idx="52">
                  <c:v>2010</c:v>
                </c:pt>
                <c:pt idx="53">
                  <c:v>2015</c:v>
                </c:pt>
                <c:pt idx="54">
                  <c:v>2020</c:v>
                </c:pt>
                <c:pt idx="55">
                  <c:v>2025</c:v>
                </c:pt>
                <c:pt idx="56">
                  <c:v>2030</c:v>
                </c:pt>
                <c:pt idx="57">
                  <c:v>2035</c:v>
                </c:pt>
                <c:pt idx="58">
                  <c:v>2040</c:v>
                </c:pt>
                <c:pt idx="59">
                  <c:v>2045</c:v>
                </c:pt>
                <c:pt idx="60">
                  <c:v>2050</c:v>
                </c:pt>
              </c:numCache>
            </c:numRef>
          </c:cat>
          <c:val>
            <c:numRef>
              <c:f>PROJ!$B$6:$B$66</c:f>
              <c:numCache>
                <c:ptCount val="61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84</c:v>
                </c:pt>
                <c:pt idx="42">
                  <c:v>85</c:v>
                </c:pt>
                <c:pt idx="43">
                  <c:v>86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93</c:v>
                </c:pt>
                <c:pt idx="48">
                  <c:v>86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95</c:v>
                </c:pt>
                <c:pt idx="57">
                  <c:v>95</c:v>
                </c:pt>
                <c:pt idx="58">
                  <c:v>95</c:v>
                </c:pt>
                <c:pt idx="59">
                  <c:v>95</c:v>
                </c:pt>
                <c:pt idx="60">
                  <c:v>95</c:v>
                </c:pt>
              </c:numCache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390768"/>
        <c:crosses val="autoZero"/>
        <c:auto val="1"/>
        <c:lblOffset val="100"/>
        <c:tickLblSkip val="10"/>
        <c:tickMarkSkip val="10"/>
        <c:noMultiLvlLbl val="0"/>
      </c:catAx>
      <c:valAx>
        <c:axId val="2039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548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Aquaculture and Beef Production, 1950-1998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'aqua-beef'!$B$6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'aqua-beef'!$B$7:$B$55</c:f>
              <c:numCache>
                <c:ptCount val="49"/>
                <c:pt idx="0">
                  <c:v>1.5</c:v>
                </c:pt>
                <c:pt idx="1">
                  <c:v>1.65378</c:v>
                </c:pt>
                <c:pt idx="2">
                  <c:v>1.7266199999999998</c:v>
                </c:pt>
                <c:pt idx="3">
                  <c:v>1.8224200000000002</c:v>
                </c:pt>
                <c:pt idx="4">
                  <c:v>1.9425999999999999</c:v>
                </c:pt>
                <c:pt idx="5">
                  <c:v>2.05465</c:v>
                </c:pt>
                <c:pt idx="6">
                  <c:v>2.1411</c:v>
                </c:pt>
                <c:pt idx="7">
                  <c:v>2.2795799999999997</c:v>
                </c:pt>
                <c:pt idx="8">
                  <c:v>2.4762</c:v>
                </c:pt>
                <c:pt idx="9">
                  <c:v>2.7711400000000004</c:v>
                </c:pt>
                <c:pt idx="10">
                  <c:v>3.01101</c:v>
                </c:pt>
                <c:pt idx="11">
                  <c:v>3.17699</c:v>
                </c:pt>
                <c:pt idx="12">
                  <c:v>3.2834899999999996</c:v>
                </c:pt>
                <c:pt idx="13">
                  <c:v>3.3753200000000003</c:v>
                </c:pt>
                <c:pt idx="14">
                  <c:v>3.56392</c:v>
                </c:pt>
                <c:pt idx="15">
                  <c:v>3.69108</c:v>
                </c:pt>
                <c:pt idx="16">
                  <c:v>3.8702900000000002</c:v>
                </c:pt>
                <c:pt idx="17">
                  <c:v>4.00886</c:v>
                </c:pt>
                <c:pt idx="18">
                  <c:v>3.8793800000000003</c:v>
                </c:pt>
                <c:pt idx="19">
                  <c:v>3.7499000000000002</c:v>
                </c:pt>
                <c:pt idx="20">
                  <c:v>3.6203900000000004</c:v>
                </c:pt>
                <c:pt idx="21">
                  <c:v>3.83679</c:v>
                </c:pt>
                <c:pt idx="22">
                  <c:v>3.76557</c:v>
                </c:pt>
                <c:pt idx="23">
                  <c:v>3.85356</c:v>
                </c:pt>
                <c:pt idx="24">
                  <c:v>3.9861500000000003</c:v>
                </c:pt>
                <c:pt idx="25">
                  <c:v>4.08058</c:v>
                </c:pt>
                <c:pt idx="26">
                  <c:v>4.76811</c:v>
                </c:pt>
                <c:pt idx="27">
                  <c:v>4.82508</c:v>
                </c:pt>
                <c:pt idx="28">
                  <c:v>4.84809</c:v>
                </c:pt>
                <c:pt idx="29">
                  <c:v>4.96188</c:v>
                </c:pt>
                <c:pt idx="30">
                  <c:v>5.15436</c:v>
                </c:pt>
                <c:pt idx="31">
                  <c:v>5.42184</c:v>
                </c:pt>
                <c:pt idx="32">
                  <c:v>5.615309999999999</c:v>
                </c:pt>
                <c:pt idx="33">
                  <c:v>5.92887</c:v>
                </c:pt>
                <c:pt idx="34">
                  <c:v>6.69</c:v>
                </c:pt>
                <c:pt idx="35">
                  <c:v>7.73</c:v>
                </c:pt>
                <c:pt idx="36">
                  <c:v>8.83</c:v>
                </c:pt>
                <c:pt idx="37">
                  <c:v>10.13</c:v>
                </c:pt>
                <c:pt idx="38">
                  <c:v>11.7</c:v>
                </c:pt>
                <c:pt idx="39">
                  <c:v>12.3</c:v>
                </c:pt>
                <c:pt idx="40">
                  <c:v>13.1</c:v>
                </c:pt>
                <c:pt idx="41">
                  <c:v>13.7</c:v>
                </c:pt>
                <c:pt idx="42">
                  <c:v>15.4</c:v>
                </c:pt>
                <c:pt idx="43">
                  <c:v>17.8</c:v>
                </c:pt>
                <c:pt idx="44">
                  <c:v>20.8</c:v>
                </c:pt>
                <c:pt idx="45">
                  <c:v>24.4</c:v>
                </c:pt>
                <c:pt idx="46">
                  <c:v>26.8</c:v>
                </c:pt>
                <c:pt idx="47">
                  <c:v>28.8</c:v>
                </c:pt>
                <c:pt idx="48">
                  <c:v>30.7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'aqua-beef'!$D$6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'aqua-beef'!$D$7:$D$55</c:f>
              <c:numCache>
                <c:ptCount val="49"/>
                <c:pt idx="0">
                  <c:v>19.343</c:v>
                </c:pt>
                <c:pt idx="1">
                  <c:v>19.804</c:v>
                </c:pt>
                <c:pt idx="2">
                  <c:v>20.487</c:v>
                </c:pt>
                <c:pt idx="3">
                  <c:v>22.4</c:v>
                </c:pt>
                <c:pt idx="4">
                  <c:v>23.422</c:v>
                </c:pt>
                <c:pt idx="5">
                  <c:v>24.264</c:v>
                </c:pt>
                <c:pt idx="6">
                  <c:v>25.759</c:v>
                </c:pt>
                <c:pt idx="7">
                  <c:v>26.074</c:v>
                </c:pt>
                <c:pt idx="8">
                  <c:v>26.135</c:v>
                </c:pt>
                <c:pt idx="9">
                  <c:v>26.37</c:v>
                </c:pt>
                <c:pt idx="10">
                  <c:v>25.6</c:v>
                </c:pt>
                <c:pt idx="11">
                  <c:v>27.68444</c:v>
                </c:pt>
                <c:pt idx="12">
                  <c:v>29.202921</c:v>
                </c:pt>
                <c:pt idx="13">
                  <c:v>30.855262</c:v>
                </c:pt>
                <c:pt idx="14">
                  <c:v>31.27603</c:v>
                </c:pt>
                <c:pt idx="15">
                  <c:v>31.85796</c:v>
                </c:pt>
                <c:pt idx="16">
                  <c:v>33.5539</c:v>
                </c:pt>
                <c:pt idx="17">
                  <c:v>35.268871</c:v>
                </c:pt>
                <c:pt idx="18">
                  <c:v>36.966707</c:v>
                </c:pt>
                <c:pt idx="19">
                  <c:v>37.929071</c:v>
                </c:pt>
                <c:pt idx="20">
                  <c:v>38.350992</c:v>
                </c:pt>
                <c:pt idx="21">
                  <c:v>38.038144</c:v>
                </c:pt>
                <c:pt idx="22">
                  <c:v>38.525608</c:v>
                </c:pt>
                <c:pt idx="23">
                  <c:v>38.839519</c:v>
                </c:pt>
                <c:pt idx="24">
                  <c:v>41.838027</c:v>
                </c:pt>
                <c:pt idx="25">
                  <c:v>43.724705</c:v>
                </c:pt>
                <c:pt idx="26">
                  <c:v>46.051956</c:v>
                </c:pt>
                <c:pt idx="27">
                  <c:v>46.379287</c:v>
                </c:pt>
                <c:pt idx="28">
                  <c:v>46.881991</c:v>
                </c:pt>
                <c:pt idx="29">
                  <c:v>45.730797</c:v>
                </c:pt>
                <c:pt idx="30">
                  <c:v>45.491472</c:v>
                </c:pt>
                <c:pt idx="31">
                  <c:v>45.856267</c:v>
                </c:pt>
                <c:pt idx="32">
                  <c:v>45.809018</c:v>
                </c:pt>
                <c:pt idx="33">
                  <c:v>47.095703</c:v>
                </c:pt>
                <c:pt idx="34">
                  <c:v>48.40608</c:v>
                </c:pt>
                <c:pt idx="35">
                  <c:v>49.202517</c:v>
                </c:pt>
                <c:pt idx="36">
                  <c:v>50.91661</c:v>
                </c:pt>
                <c:pt idx="37">
                  <c:v>50.999074</c:v>
                </c:pt>
                <c:pt idx="38">
                  <c:v>51.397201</c:v>
                </c:pt>
                <c:pt idx="39">
                  <c:v>51.706134</c:v>
                </c:pt>
                <c:pt idx="40">
                  <c:v>53.366115</c:v>
                </c:pt>
                <c:pt idx="41">
                  <c:v>53.822105</c:v>
                </c:pt>
                <c:pt idx="42">
                  <c:v>52.938274</c:v>
                </c:pt>
                <c:pt idx="43">
                  <c:v>52.381548</c:v>
                </c:pt>
                <c:pt idx="44">
                  <c:v>53.10481</c:v>
                </c:pt>
                <c:pt idx="45">
                  <c:v>53.96985</c:v>
                </c:pt>
                <c:pt idx="46">
                  <c:v>54.600274</c:v>
                </c:pt>
                <c:pt idx="47">
                  <c:v>55.137854</c:v>
                </c:pt>
                <c:pt idx="48">
                  <c:v>55.25689</c:v>
                </c:pt>
              </c:numCache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039482"/>
        <c:crosses val="autoZero"/>
        <c:auto val="1"/>
        <c:lblOffset val="100"/>
        <c:tickLblSkip val="10"/>
        <c:tickMarkSkip val="10"/>
        <c:noMultiLvlLbl val="0"/>
      </c:catAx>
      <c:valAx>
        <c:axId val="4103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299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Harvest, and Aquaculture, 1950-98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43"/>
          <c:w val="0.927"/>
          <c:h val="0.6135"/>
        </c:manualLayout>
      </c:layout>
      <c:scatterChart>
        <c:scatterStyle val="lineMarker"/>
        <c:varyColors val="0"/>
        <c:ser>
          <c:idx val="0"/>
          <c:order val="0"/>
          <c:tx>
            <c:v>World Harvest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DATA!$B$23:$B$71</c:f>
              <c:numCache>
                <c:ptCount val="49"/>
                <c:pt idx="0">
                  <c:v>19</c:v>
                </c:pt>
                <c:pt idx="1">
                  <c:v>23.5</c:v>
                </c:pt>
                <c:pt idx="2">
                  <c:v>25.1</c:v>
                </c:pt>
                <c:pt idx="3">
                  <c:v>25.9</c:v>
                </c:pt>
                <c:pt idx="4">
                  <c:v>27.6</c:v>
                </c:pt>
                <c:pt idx="5">
                  <c:v>26</c:v>
                </c:pt>
                <c:pt idx="6">
                  <c:v>30.4</c:v>
                </c:pt>
                <c:pt idx="7">
                  <c:v>31.5</c:v>
                </c:pt>
                <c:pt idx="8">
                  <c:v>33.2</c:v>
                </c:pt>
                <c:pt idx="9">
                  <c:v>36.7</c:v>
                </c:pt>
                <c:pt idx="10">
                  <c:v>36</c:v>
                </c:pt>
                <c:pt idx="11">
                  <c:v>43.4</c:v>
                </c:pt>
                <c:pt idx="12">
                  <c:v>47</c:v>
                </c:pt>
                <c:pt idx="13">
                  <c:v>48.3</c:v>
                </c:pt>
                <c:pt idx="14">
                  <c:v>52.7</c:v>
                </c:pt>
                <c:pt idx="15">
                  <c:v>49</c:v>
                </c:pt>
                <c:pt idx="16">
                  <c:v>53</c:v>
                </c:pt>
                <c:pt idx="17">
                  <c:v>56</c:v>
                </c:pt>
                <c:pt idx="18">
                  <c:v>56</c:v>
                </c:pt>
                <c:pt idx="19">
                  <c:v>57</c:v>
                </c:pt>
                <c:pt idx="20">
                  <c:v>58</c:v>
                </c:pt>
                <c:pt idx="21">
                  <c:v>62</c:v>
                </c:pt>
                <c:pt idx="22">
                  <c:v>58</c:v>
                </c:pt>
                <c:pt idx="23">
                  <c:v>59</c:v>
                </c:pt>
                <c:pt idx="24">
                  <c:v>63</c:v>
                </c:pt>
                <c:pt idx="25">
                  <c:v>62</c:v>
                </c:pt>
                <c:pt idx="26">
                  <c:v>65</c:v>
                </c:pt>
                <c:pt idx="27">
                  <c:v>63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69</c:v>
                </c:pt>
                <c:pt idx="32">
                  <c:v>71</c:v>
                </c:pt>
                <c:pt idx="33">
                  <c:v>72</c:v>
                </c:pt>
                <c:pt idx="34">
                  <c:v>84.7</c:v>
                </c:pt>
                <c:pt idx="35">
                  <c:v>86.7</c:v>
                </c:pt>
                <c:pt idx="36">
                  <c:v>93.8</c:v>
                </c:pt>
                <c:pt idx="37">
                  <c:v>95.2</c:v>
                </c:pt>
                <c:pt idx="38">
                  <c:v>100.7</c:v>
                </c:pt>
                <c:pt idx="39">
                  <c:v>101.3</c:v>
                </c:pt>
                <c:pt idx="40">
                  <c:v>99.1</c:v>
                </c:pt>
                <c:pt idx="41">
                  <c:v>97.7</c:v>
                </c:pt>
                <c:pt idx="42">
                  <c:v>100.4</c:v>
                </c:pt>
                <c:pt idx="43">
                  <c:v>103.8</c:v>
                </c:pt>
                <c:pt idx="44">
                  <c:v>111.8</c:v>
                </c:pt>
                <c:pt idx="45">
                  <c:v>116.4</c:v>
                </c:pt>
                <c:pt idx="46">
                  <c:v>119.8</c:v>
                </c:pt>
                <c:pt idx="47">
                  <c:v>121.8</c:v>
                </c:pt>
                <c:pt idx="48">
                  <c:v>116.7</c:v>
                </c:pt>
              </c:numCache>
            </c:numRef>
          </c:yVal>
          <c:smooth val="0"/>
        </c:ser>
        <c:ser>
          <c:idx val="1"/>
          <c:order val="1"/>
          <c:tx>
            <c:v>World Catch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DATA!$D$23:$D$71</c:f>
              <c:numCache>
                <c:ptCount val="49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84</c:v>
                </c:pt>
                <c:pt idx="42">
                  <c:v>85</c:v>
                </c:pt>
                <c:pt idx="43">
                  <c:v>86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93</c:v>
                </c:pt>
                <c:pt idx="48">
                  <c:v>86</c:v>
                </c:pt>
              </c:numCache>
            </c:numRef>
          </c:yVal>
          <c:smooth val="0"/>
        </c:ser>
        <c:ser>
          <c:idx val="2"/>
          <c:order val="2"/>
          <c:tx>
            <c:v>World Aquaculture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DATA!$F$23:$F$71</c:f>
              <c:numCache>
                <c:ptCount val="49"/>
                <c:pt idx="0">
                  <c:v>1.5</c:v>
                </c:pt>
                <c:pt idx="1">
                  <c:v>1.65378</c:v>
                </c:pt>
                <c:pt idx="2">
                  <c:v>1.7266199999999998</c:v>
                </c:pt>
                <c:pt idx="3">
                  <c:v>1.8224200000000002</c:v>
                </c:pt>
                <c:pt idx="4">
                  <c:v>1.9425999999999999</c:v>
                </c:pt>
                <c:pt idx="5">
                  <c:v>2.05465</c:v>
                </c:pt>
                <c:pt idx="6">
                  <c:v>2.1411</c:v>
                </c:pt>
                <c:pt idx="7">
                  <c:v>2.2795799999999997</c:v>
                </c:pt>
                <c:pt idx="8">
                  <c:v>2.4762</c:v>
                </c:pt>
                <c:pt idx="9">
                  <c:v>2.7711400000000004</c:v>
                </c:pt>
                <c:pt idx="10">
                  <c:v>3.01101</c:v>
                </c:pt>
                <c:pt idx="11">
                  <c:v>3.17699</c:v>
                </c:pt>
                <c:pt idx="12">
                  <c:v>3.2834899999999996</c:v>
                </c:pt>
                <c:pt idx="13">
                  <c:v>3.3753200000000003</c:v>
                </c:pt>
                <c:pt idx="14">
                  <c:v>3.56392</c:v>
                </c:pt>
                <c:pt idx="15">
                  <c:v>3.69108</c:v>
                </c:pt>
                <c:pt idx="16">
                  <c:v>3.8702900000000002</c:v>
                </c:pt>
                <c:pt idx="17">
                  <c:v>4.00886</c:v>
                </c:pt>
                <c:pt idx="18">
                  <c:v>3.8793800000000003</c:v>
                </c:pt>
                <c:pt idx="19">
                  <c:v>3.7499000000000002</c:v>
                </c:pt>
                <c:pt idx="20">
                  <c:v>3.6203900000000004</c:v>
                </c:pt>
                <c:pt idx="21">
                  <c:v>3.83679</c:v>
                </c:pt>
                <c:pt idx="22">
                  <c:v>3.76557</c:v>
                </c:pt>
                <c:pt idx="23">
                  <c:v>3.85356</c:v>
                </c:pt>
                <c:pt idx="24">
                  <c:v>3.9861500000000003</c:v>
                </c:pt>
                <c:pt idx="25">
                  <c:v>4.08058</c:v>
                </c:pt>
                <c:pt idx="26">
                  <c:v>4.76811</c:v>
                </c:pt>
                <c:pt idx="27">
                  <c:v>4.82508</c:v>
                </c:pt>
                <c:pt idx="28">
                  <c:v>4.84809</c:v>
                </c:pt>
                <c:pt idx="29">
                  <c:v>4.96188</c:v>
                </c:pt>
                <c:pt idx="30">
                  <c:v>5.15436</c:v>
                </c:pt>
                <c:pt idx="31">
                  <c:v>5.42184</c:v>
                </c:pt>
                <c:pt idx="32">
                  <c:v>5.615309999999999</c:v>
                </c:pt>
                <c:pt idx="33">
                  <c:v>5.92887</c:v>
                </c:pt>
                <c:pt idx="34">
                  <c:v>6.69</c:v>
                </c:pt>
                <c:pt idx="35">
                  <c:v>7.73</c:v>
                </c:pt>
                <c:pt idx="36">
                  <c:v>8.83</c:v>
                </c:pt>
                <c:pt idx="37">
                  <c:v>10.13</c:v>
                </c:pt>
                <c:pt idx="38">
                  <c:v>11.7</c:v>
                </c:pt>
                <c:pt idx="39">
                  <c:v>12.3</c:v>
                </c:pt>
                <c:pt idx="40">
                  <c:v>13.1</c:v>
                </c:pt>
                <c:pt idx="41">
                  <c:v>13.7</c:v>
                </c:pt>
                <c:pt idx="42">
                  <c:v>15.4</c:v>
                </c:pt>
                <c:pt idx="43">
                  <c:v>17.8</c:v>
                </c:pt>
                <c:pt idx="44">
                  <c:v>20.8</c:v>
                </c:pt>
                <c:pt idx="45">
                  <c:v>24.4</c:v>
                </c:pt>
                <c:pt idx="46">
                  <c:v>26.8</c:v>
                </c:pt>
                <c:pt idx="47">
                  <c:v>28.8</c:v>
                </c:pt>
                <c:pt idx="48">
                  <c:v>30.7</c:v>
                </c:pt>
              </c:numCache>
            </c:numRef>
          </c:yVal>
          <c:smooth val="0"/>
        </c:ser>
        <c:axId val="33811019"/>
        <c:axId val="35863716"/>
      </c:scatterChart>
      <c:val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863716"/>
        <c:crosses val="autoZero"/>
        <c:crossBetween val="midCat"/>
        <c:dispUnits/>
      </c:valAx>
      <c:valAx>
        <c:axId val="3586371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3811019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 Per Person, 1950-97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475"/>
          <c:w val="0.92875"/>
          <c:h val="0.77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DATA!$A$23:$A$70</c:f>
              <c:numCache>
                <c:ptCount val="4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</c:numCache>
            </c:numRef>
          </c:xVal>
          <c:yVal>
            <c:numRef>
              <c:f>DATA!$E$23:$E$70</c:f>
              <c:numCache>
                <c:ptCount val="48"/>
                <c:pt idx="0">
                  <c:v>7.511736933442075</c:v>
                </c:pt>
                <c:pt idx="1">
                  <c:v>8.272223873130914</c:v>
                </c:pt>
                <c:pt idx="2">
                  <c:v>8.681731056039212</c:v>
                </c:pt>
                <c:pt idx="3">
                  <c:v>8.828588465672572</c:v>
                </c:pt>
                <c:pt idx="4">
                  <c:v>9.236961836207843</c:v>
                </c:pt>
                <c:pt idx="5">
                  <c:v>9.48288379282118</c:v>
                </c:pt>
                <c:pt idx="6">
                  <c:v>9.7978461179526</c:v>
                </c:pt>
                <c:pt idx="7">
                  <c:v>9.914010268696092</c:v>
                </c:pt>
                <c:pt idx="8">
                  <c:v>10.258043524700629</c:v>
                </c:pt>
                <c:pt idx="9">
                  <c:v>11.135570614599471</c:v>
                </c:pt>
                <c:pt idx="10">
                  <c:v>11.96564436300838</c:v>
                </c:pt>
                <c:pt idx="11">
                  <c:v>12.822095374601023</c:v>
                </c:pt>
                <c:pt idx="12">
                  <c:v>13.691117219056007</c:v>
                </c:pt>
                <c:pt idx="13">
                  <c:v>13.78721735555611</c:v>
                </c:pt>
                <c:pt idx="14">
                  <c:v>14.78902705947592</c:v>
                </c:pt>
                <c:pt idx="15">
                  <c:v>14.661587435799994</c:v>
                </c:pt>
                <c:pt idx="16">
                  <c:v>15.408939887965218</c:v>
                </c:pt>
                <c:pt idx="17">
                  <c:v>15.962228188805526</c:v>
                </c:pt>
                <c:pt idx="18">
                  <c:v>15.881892873094092</c:v>
                </c:pt>
                <c:pt idx="19">
                  <c:v>15.792638318186075</c:v>
                </c:pt>
                <c:pt idx="20">
                  <c:v>15.704207941533326</c:v>
                </c:pt>
                <c:pt idx="21">
                  <c:v>16.48362308326098</c:v>
                </c:pt>
                <c:pt idx="22">
                  <c:v>15.131200237313244</c:v>
                </c:pt>
                <c:pt idx="23">
                  <c:v>14.978413545827408</c:v>
                </c:pt>
                <c:pt idx="24">
                  <c:v>15.602723721406534</c:v>
                </c:pt>
                <c:pt idx="25">
                  <c:v>15.27214202382539</c:v>
                </c:pt>
                <c:pt idx="26">
                  <c:v>15.531669298257754</c:v>
                </c:pt>
                <c:pt idx="27">
                  <c:v>14.985556557549325</c:v>
                </c:pt>
                <c:pt idx="28">
                  <c:v>15.175627957549644</c:v>
                </c:pt>
                <c:pt idx="29">
                  <c:v>15.096176603092438</c:v>
                </c:pt>
                <c:pt idx="30">
                  <c:v>15.037490755875488</c:v>
                </c:pt>
                <c:pt idx="31">
                  <c:v>15.310745188196613</c:v>
                </c:pt>
                <c:pt idx="32">
                  <c:v>15.42544738167434</c:v>
                </c:pt>
                <c:pt idx="33">
                  <c:v>15.268987304783138</c:v>
                </c:pt>
                <c:pt idx="34">
                  <c:v>16.268636862435322</c:v>
                </c:pt>
                <c:pt idx="35">
                  <c:v>16.30734627294074</c:v>
                </c:pt>
                <c:pt idx="36">
                  <c:v>17.149874068565936</c:v>
                </c:pt>
                <c:pt idx="37">
                  <c:v>16.93735885844803</c:v>
                </c:pt>
                <c:pt idx="38">
                  <c:v>17.35699744258591</c:v>
                </c:pt>
                <c:pt idx="39">
                  <c:v>17.205158482136426</c:v>
                </c:pt>
                <c:pt idx="40">
                  <c:v>16.278212397868636</c:v>
                </c:pt>
                <c:pt idx="41">
                  <c:v>15.878515242006765</c:v>
                </c:pt>
                <c:pt idx="42">
                  <c:v>15.840441099435443</c:v>
                </c:pt>
                <c:pt idx="43">
                  <c:v>15.806948478743044</c:v>
                </c:pt>
                <c:pt idx="44">
                  <c:v>16.54593162828661</c:v>
                </c:pt>
                <c:pt idx="45">
                  <c:v>16.36642464180929</c:v>
                </c:pt>
                <c:pt idx="46">
                  <c:v>16.420955112849136</c:v>
                </c:pt>
                <c:pt idx="47">
                  <c:v>16.043297477272322</c:v>
                </c:pt>
              </c:numCache>
            </c:numRef>
          </c:yVal>
          <c:smooth val="0"/>
        </c:ser>
        <c:axId val="54337989"/>
        <c:axId val="19279854"/>
      </c:scatterChart>
      <c:valAx>
        <c:axId val="5433798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279854"/>
        <c:crosses val="autoZero"/>
        <c:crossBetween val="midCat"/>
        <c:dispUnits/>
        <c:majorUnit val="10"/>
      </c:valAx>
      <c:valAx>
        <c:axId val="1927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4337989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Harvest Per Person, 1950-98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7125"/>
          <c:w val="0.92875"/>
          <c:h val="0.76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DATA!$C$23:$C$71</c:f>
              <c:numCache>
                <c:ptCount val="49"/>
                <c:pt idx="0">
                  <c:v>7.5</c:v>
                </c:pt>
                <c:pt idx="1">
                  <c:v>9.062710126526714</c:v>
                </c:pt>
                <c:pt idx="2">
                  <c:v>9.525253108355638</c:v>
                </c:pt>
                <c:pt idx="3">
                  <c:v>9.662601302637443</c:v>
                </c:pt>
                <c:pt idx="4">
                  <c:v>10.116199275816335</c:v>
                </c:pt>
                <c:pt idx="5">
                  <c:v>9.4</c:v>
                </c:pt>
                <c:pt idx="6">
                  <c:v>10.732431906398237</c:v>
                </c:pt>
                <c:pt idx="7">
                  <c:v>10.906150456070058</c:v>
                </c:pt>
                <c:pt idx="8">
                  <c:v>11.274498850538185</c:v>
                </c:pt>
                <c:pt idx="9">
                  <c:v>12.245795528396444</c:v>
                </c:pt>
                <c:pt idx="10">
                  <c:v>11.9</c:v>
                </c:pt>
                <c:pt idx="11">
                  <c:v>14.092955493286318</c:v>
                </c:pt>
                <c:pt idx="12">
                  <c:v>14.989345050505635</c:v>
                </c:pt>
                <c:pt idx="13">
                  <c:v>15.070419173250494</c:v>
                </c:pt>
                <c:pt idx="14">
                  <c:v>16.086979743873712</c:v>
                </c:pt>
                <c:pt idx="15">
                  <c:v>14.7</c:v>
                </c:pt>
                <c:pt idx="16">
                  <c:v>15.54772215459035</c:v>
                </c:pt>
                <c:pt idx="17">
                  <c:v>16.088802640791613</c:v>
                </c:pt>
                <c:pt idx="18">
                  <c:v>15.76352989810557</c:v>
                </c:pt>
                <c:pt idx="19">
                  <c:v>15.727062189306913</c:v>
                </c:pt>
                <c:pt idx="20">
                  <c:v>15.6920117342234</c:v>
                </c:pt>
                <c:pt idx="21">
                  <c:v>16.437511696989663</c:v>
                </c:pt>
                <c:pt idx="22">
                  <c:v>15.074438905084218</c:v>
                </c:pt>
                <c:pt idx="23">
                  <c:v>15.038417986012918</c:v>
                </c:pt>
                <c:pt idx="24">
                  <c:v>15.753949073134365</c:v>
                </c:pt>
                <c:pt idx="25">
                  <c:v>15.215808244082218</c:v>
                </c:pt>
                <c:pt idx="26">
                  <c:v>15.670776718794812</c:v>
                </c:pt>
                <c:pt idx="27">
                  <c:v>14.925421183505872</c:v>
                </c:pt>
                <c:pt idx="28">
                  <c:v>15.13696103545951</c:v>
                </c:pt>
                <c:pt idx="29">
                  <c:v>15.112439234484098</c:v>
                </c:pt>
                <c:pt idx="30">
                  <c:v>15.088725236730111</c:v>
                </c:pt>
                <c:pt idx="31">
                  <c:v>15.266186446591032</c:v>
                </c:pt>
                <c:pt idx="32">
                  <c:v>15.437520978588115</c:v>
                </c:pt>
                <c:pt idx="33">
                  <c:v>15.389300441421506</c:v>
                </c:pt>
                <c:pt idx="34">
                  <c:v>17.801722850476853</c:v>
                </c:pt>
                <c:pt idx="35">
                  <c:v>17.923008021570205</c:v>
                </c:pt>
                <c:pt idx="36">
                  <c:v>19.05274747540552</c:v>
                </c:pt>
                <c:pt idx="37">
                  <c:v>19.00582261678952</c:v>
                </c:pt>
                <c:pt idx="38">
                  <c:v>19.76521936892954</c:v>
                </c:pt>
                <c:pt idx="39">
                  <c:v>19.55362553714286</c:v>
                </c:pt>
                <c:pt idx="40">
                  <c:v>18.817259286069376</c:v>
                </c:pt>
                <c:pt idx="41">
                  <c:v>18.273891787691994</c:v>
                </c:pt>
                <c:pt idx="42">
                  <c:v>18.50210655892711</c:v>
                </c:pt>
                <c:pt idx="43">
                  <c:v>18.850816380702508</c:v>
                </c:pt>
                <c:pt idx="44">
                  <c:v>20.0129725921373</c:v>
                </c:pt>
                <c:pt idx="45">
                  <c:v>20.5422874458281</c:v>
                </c:pt>
                <c:pt idx="46">
                  <c:v>20.8561902061026</c:v>
                </c:pt>
                <c:pt idx="47">
                  <c:v>20.921236030703128</c:v>
                </c:pt>
                <c:pt idx="48">
                  <c:v>19.78109083710977</c:v>
                </c:pt>
              </c:numCache>
            </c:numRef>
          </c:yVal>
          <c:smooth val="0"/>
        </c:ser>
        <c:axId val="39300959"/>
        <c:axId val="18164312"/>
      </c:scatterChart>
      <c:valAx>
        <c:axId val="39300959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the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8164312"/>
        <c:crosses val="autoZero"/>
        <c:crossBetween val="midCat"/>
        <c:dispUnits/>
      </c:valAx>
      <c:valAx>
        <c:axId val="18164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300959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8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62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58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0.40475</cdr:y>
    </cdr:from>
    <cdr:to>
      <cdr:x>0.8225</cdr:x>
      <cdr:y>0.44625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24350" y="20288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0.713</cdr:x>
      <cdr:y>0.58575</cdr:y>
    </cdr:from>
    <cdr:to>
      <cdr:x>0.82025</cdr:x>
      <cdr:y>0.6785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933700"/>
          <a:ext cx="6381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0.6565</cdr:y>
    </cdr:from>
    <cdr:to>
      <cdr:x>0.807</cdr:x>
      <cdr:y>0.71975</cdr:y>
    </cdr:to>
    <cdr:sp>
      <cdr:nvSpPr>
        <cdr:cNvPr id="1" name="Text 1"/>
        <cdr:cNvSpPr txBox="1">
          <a:spLocks noChangeArrowheads="1"/>
        </cdr:cNvSpPr>
      </cdr:nvSpPr>
      <cdr:spPr>
        <a:xfrm>
          <a:off x="3886200" y="3286125"/>
          <a:ext cx="895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Aquaculture</a:t>
          </a:r>
        </a:p>
      </cdr:txBody>
    </cdr:sp>
  </cdr:relSizeAnchor>
  <cdr:relSizeAnchor xmlns:cdr="http://schemas.openxmlformats.org/drawingml/2006/chartDrawing">
    <cdr:from>
      <cdr:x>0.73075</cdr:x>
      <cdr:y>0.44275</cdr:y>
    </cdr:from>
    <cdr:to>
      <cdr:x>0.851</cdr:x>
      <cdr:y>0.4965</cdr:y>
    </cdr:to>
    <cdr:sp>
      <cdr:nvSpPr>
        <cdr:cNvPr id="2" name="Text 2"/>
        <cdr:cNvSpPr txBox="1">
          <a:spLocks noChangeArrowheads="1"/>
        </cdr:cNvSpPr>
      </cdr:nvSpPr>
      <cdr:spPr>
        <a:xfrm>
          <a:off x="4333875" y="221932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 Catch</a:t>
          </a:r>
        </a:p>
      </cdr:txBody>
    </cdr:sp>
  </cdr:relSizeAnchor>
  <cdr:relSizeAnchor xmlns:cdr="http://schemas.openxmlformats.org/drawingml/2006/chartDrawing">
    <cdr:from>
      <cdr:x>0.641</cdr:x>
      <cdr:y>0.29225</cdr:y>
    </cdr:from>
    <cdr:to>
      <cdr:x>0.76125</cdr:x>
      <cdr:y>0.3485</cdr:y>
    </cdr:to>
    <cdr:sp>
      <cdr:nvSpPr>
        <cdr:cNvPr id="3" name="Text 3"/>
        <cdr:cNvSpPr txBox="1">
          <a:spLocks noChangeArrowheads="1"/>
        </cdr:cNvSpPr>
      </cdr:nvSpPr>
      <cdr:spPr>
        <a:xfrm>
          <a:off x="3800475" y="1466850"/>
          <a:ext cx="714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Harvest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0.538</cdr:y>
    </cdr:from>
    <cdr:to>
      <cdr:x>0.52275</cdr:x>
      <cdr:y>0.6105</cdr:y>
    </cdr:to>
    <cdr:sp>
      <cdr:nvSpPr>
        <cdr:cNvPr id="1" name="Text Box 1"/>
        <cdr:cNvSpPr txBox="1">
          <a:spLocks noChangeArrowheads="1"/>
        </cdr:cNvSpPr>
      </cdr:nvSpPr>
      <cdr:spPr>
        <a:xfrm>
          <a:off x="2990850" y="2695575"/>
          <a:ext cx="104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0.43675</cdr:y>
    </cdr:from>
    <cdr:to>
      <cdr:x>0.767</cdr:x>
      <cdr:y>0.468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2190750"/>
          <a:ext cx="323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0.767</cdr:x>
      <cdr:y>0.6305</cdr:y>
    </cdr:from>
    <cdr:to>
      <cdr:x>0.8725</cdr:x>
      <cdr:y>0.69575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43425" y="3162300"/>
          <a:ext cx="628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0.6075</cdr:x>
      <cdr:y>0.34475</cdr:y>
    </cdr:from>
    <cdr:to>
      <cdr:x>0.65975</cdr:x>
      <cdr:y>0.3765</cdr:y>
    </cdr:to>
    <cdr:sp>
      <cdr:nvSpPr>
        <cdr:cNvPr id="1" name="Text Box 1"/>
        <cdr:cNvSpPr txBox="1">
          <a:spLocks noChangeArrowheads="1"/>
        </cdr:cNvSpPr>
      </cdr:nvSpPr>
      <cdr:spPr>
        <a:xfrm>
          <a:off x="3600450" y="172402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0.72675</cdr:x>
      <cdr:y>0.59675</cdr:y>
    </cdr:from>
    <cdr:to>
      <cdr:x>0.88975</cdr:x>
      <cdr:y>0.6285</cdr:y>
    </cdr:to>
    <cdr:sp>
      <cdr:nvSpPr>
        <cdr:cNvPr id="2" name="Text Box 2"/>
        <cdr:cNvSpPr txBox="1">
          <a:spLocks noChangeArrowheads="1"/>
        </cdr:cNvSpPr>
      </cdr:nvSpPr>
      <cdr:spPr>
        <a:xfrm>
          <a:off x="4305300" y="2990850"/>
          <a:ext cx="971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0.74175</cdr:x>
      <cdr:y>0.34475</cdr:y>
    </cdr:from>
    <cdr:to>
      <cdr:x>0.799</cdr:x>
      <cdr:y>0.3765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72402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0.799</cdr:x>
      <cdr:y>0.59325</cdr:y>
    </cdr:from>
    <cdr:to>
      <cdr:x>0.91</cdr:x>
      <cdr:y>0.646</cdr:y>
    </cdr:to>
    <cdr:sp>
      <cdr:nvSpPr>
        <cdr:cNvPr id="2" name="Text Box 2"/>
        <cdr:cNvSpPr txBox="1">
          <a:spLocks noChangeArrowheads="1"/>
        </cdr:cNvSpPr>
      </cdr:nvSpPr>
      <cdr:spPr>
        <a:xfrm>
          <a:off x="4733925" y="2971800"/>
          <a:ext cx="657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Alerts\09-fishfarm\AquacultureAlert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p-country"/>
      <sheetName val="Sheet2"/>
      <sheetName val="total"/>
      <sheetName val="percap"/>
      <sheetName val="worldcatch"/>
      <sheetName val="projcatch"/>
      <sheetName val="AquaBeefPerCap"/>
      <sheetName val="AquaBeefTotG"/>
      <sheetName val="aqua-beef"/>
      <sheetName val="PROJ"/>
      <sheetName val="DATA"/>
      <sheetName val="WORLD CATCH"/>
      <sheetName val="PER PERSON"/>
      <sheetName val="HARVEST"/>
      <sheetName val="China land"/>
      <sheetName val="uscatfish"/>
      <sheetName val="P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A1" sqref="A1"/>
    </sheetView>
  </sheetViews>
  <sheetFormatPr defaultColWidth="10.28125" defaultRowHeight="12.75"/>
  <cols>
    <col min="1" max="1" width="9.28125" style="42" customWidth="1"/>
    <col min="2" max="3" width="17.421875" style="53" customWidth="1"/>
    <col min="4" max="4" width="13.7109375" style="54" customWidth="1"/>
    <col min="5" max="16384" width="10.28125" style="42" customWidth="1"/>
  </cols>
  <sheetData>
    <row r="1" spans="1:4" ht="12.75">
      <c r="A1" s="39" t="s">
        <v>175</v>
      </c>
      <c r="B1" s="40"/>
      <c r="C1" s="40"/>
      <c r="D1" s="41"/>
    </row>
    <row r="2" spans="1:4" ht="12.75">
      <c r="A2" s="43"/>
      <c r="B2" s="40"/>
      <c r="C2" s="40"/>
      <c r="D2" s="41"/>
    </row>
    <row r="3" spans="1:4" ht="12.75">
      <c r="A3" s="44" t="s">
        <v>110</v>
      </c>
      <c r="B3" s="45" t="s">
        <v>120</v>
      </c>
      <c r="C3" s="45" t="s">
        <v>176</v>
      </c>
      <c r="D3" s="46" t="s">
        <v>120</v>
      </c>
    </row>
    <row r="4" spans="1:4" ht="12.75">
      <c r="A4" s="47"/>
      <c r="B4" s="48" t="s">
        <v>122</v>
      </c>
      <c r="C4" s="48" t="s">
        <v>123</v>
      </c>
      <c r="D4" s="49" t="s">
        <v>124</v>
      </c>
    </row>
    <row r="5" spans="1:4" ht="12.75">
      <c r="A5" s="43"/>
      <c r="B5" s="103" t="s">
        <v>114</v>
      </c>
      <c r="C5" s="103" t="s">
        <v>114</v>
      </c>
      <c r="D5" s="104" t="s">
        <v>114</v>
      </c>
    </row>
    <row r="6" spans="1:4" ht="12.75">
      <c r="A6" s="43"/>
      <c r="B6" s="40"/>
      <c r="C6" s="40"/>
      <c r="D6" s="41"/>
    </row>
    <row r="7" spans="1:4" ht="12.75">
      <c r="A7" s="44">
        <v>1950</v>
      </c>
      <c r="B7" s="40">
        <v>19.2</v>
      </c>
      <c r="C7" s="45">
        <v>1.489</v>
      </c>
      <c r="D7" s="50">
        <f aca="true" t="shared" si="0" ref="D7:D38">B7+C7</f>
        <v>20.689</v>
      </c>
    </row>
    <row r="8" spans="1:4" ht="12.75">
      <c r="A8" s="44">
        <f aca="true" t="shared" si="1" ref="A8:A49">A7+1</f>
        <v>1951</v>
      </c>
      <c r="B8" s="40">
        <v>21.456220000000002</v>
      </c>
      <c r="C8" s="45">
        <v>1.65378</v>
      </c>
      <c r="D8" s="50">
        <f t="shared" si="0"/>
        <v>23.110000000000003</v>
      </c>
    </row>
    <row r="9" spans="1:4" ht="12.75">
      <c r="A9" s="44">
        <f t="shared" si="1"/>
        <v>1952</v>
      </c>
      <c r="B9" s="40">
        <v>22.88338</v>
      </c>
      <c r="C9" s="45">
        <v>1.7266199999999998</v>
      </c>
      <c r="D9" s="50">
        <f t="shared" si="0"/>
        <v>24.61</v>
      </c>
    </row>
    <row r="10" spans="1:4" ht="12.75">
      <c r="A10" s="44">
        <f t="shared" si="1"/>
        <v>1953</v>
      </c>
      <c r="B10" s="40">
        <v>23.67058</v>
      </c>
      <c r="C10" s="45">
        <v>1.8224200000000002</v>
      </c>
      <c r="D10" s="50">
        <f t="shared" si="0"/>
        <v>25.493000000000002</v>
      </c>
    </row>
    <row r="11" spans="1:4" ht="12.75">
      <c r="A11" s="44">
        <f t="shared" si="1"/>
        <v>1954</v>
      </c>
      <c r="B11" s="40">
        <v>25.2074</v>
      </c>
      <c r="C11" s="45">
        <v>1.9425999999999999</v>
      </c>
      <c r="D11" s="50">
        <f t="shared" si="0"/>
        <v>27.15</v>
      </c>
    </row>
    <row r="12" spans="1:4" ht="12.75">
      <c r="A12" s="44">
        <f t="shared" si="1"/>
        <v>1955</v>
      </c>
      <c r="B12" s="40">
        <v>26.36535</v>
      </c>
      <c r="C12" s="45">
        <v>2.05465</v>
      </c>
      <c r="D12" s="50">
        <f t="shared" si="0"/>
        <v>28.419999999999998</v>
      </c>
    </row>
    <row r="13" spans="1:4" ht="12.75">
      <c r="A13" s="44">
        <f t="shared" si="1"/>
        <v>1956</v>
      </c>
      <c r="B13" s="40">
        <v>27.7589</v>
      </c>
      <c r="C13" s="45">
        <v>2.1411</v>
      </c>
      <c r="D13" s="50">
        <f t="shared" si="0"/>
        <v>29.9</v>
      </c>
    </row>
    <row r="14" spans="1:4" ht="12.75">
      <c r="A14" s="44">
        <f t="shared" si="1"/>
        <v>1957</v>
      </c>
      <c r="B14" s="40">
        <v>28.64042</v>
      </c>
      <c r="C14" s="45">
        <v>2.2795799999999997</v>
      </c>
      <c r="D14" s="50">
        <f t="shared" si="0"/>
        <v>30.919999999999998</v>
      </c>
    </row>
    <row r="15" spans="1:4" ht="12.75">
      <c r="A15" s="44">
        <f t="shared" si="1"/>
        <v>1958</v>
      </c>
      <c r="B15" s="40">
        <v>30.2128</v>
      </c>
      <c r="C15" s="45">
        <v>2.4762</v>
      </c>
      <c r="D15" s="50">
        <f t="shared" si="0"/>
        <v>32.689</v>
      </c>
    </row>
    <row r="16" spans="1:4" ht="12.75">
      <c r="A16" s="44">
        <f t="shared" si="1"/>
        <v>1959</v>
      </c>
      <c r="B16" s="40">
        <v>33.37886</v>
      </c>
      <c r="C16" s="45">
        <v>2.7711400000000004</v>
      </c>
      <c r="D16" s="50">
        <f t="shared" si="0"/>
        <v>36.150000000000006</v>
      </c>
    </row>
    <row r="17" spans="1:4" ht="12.75">
      <c r="A17" s="44">
        <f t="shared" si="1"/>
        <v>1960</v>
      </c>
      <c r="B17" s="40">
        <v>36.368990000000004</v>
      </c>
      <c r="C17" s="45">
        <v>3.01101</v>
      </c>
      <c r="D17" s="50">
        <f t="shared" si="0"/>
        <v>39.38</v>
      </c>
    </row>
    <row r="18" spans="1:4" ht="12.75">
      <c r="A18" s="44">
        <f t="shared" si="1"/>
        <v>1961</v>
      </c>
      <c r="B18" s="40">
        <v>39.49301</v>
      </c>
      <c r="C18" s="45">
        <v>3.17699</v>
      </c>
      <c r="D18" s="50">
        <f t="shared" si="0"/>
        <v>42.67</v>
      </c>
    </row>
    <row r="19" spans="1:4" ht="12.75">
      <c r="A19" s="44">
        <f t="shared" si="1"/>
        <v>1962</v>
      </c>
      <c r="B19" s="40">
        <v>42.93651</v>
      </c>
      <c r="C19" s="45">
        <v>3.2834899999999996</v>
      </c>
      <c r="D19" s="50">
        <f t="shared" si="0"/>
        <v>46.22</v>
      </c>
    </row>
    <row r="20" spans="1:4" ht="12.75">
      <c r="A20" s="44">
        <f t="shared" si="1"/>
        <v>1963</v>
      </c>
      <c r="B20" s="40">
        <v>44.194680000000005</v>
      </c>
      <c r="C20" s="45">
        <v>3.3753200000000003</v>
      </c>
      <c r="D20" s="50">
        <f t="shared" si="0"/>
        <v>47.57000000000001</v>
      </c>
    </row>
    <row r="21" spans="1:4" ht="12.75">
      <c r="A21" s="44">
        <f t="shared" si="1"/>
        <v>1964</v>
      </c>
      <c r="B21" s="40">
        <v>48.45608</v>
      </c>
      <c r="C21" s="45">
        <v>3.56392</v>
      </c>
      <c r="D21" s="50">
        <f t="shared" si="0"/>
        <v>52.02</v>
      </c>
    </row>
    <row r="22" spans="1:4" ht="12.75">
      <c r="A22" s="44">
        <f t="shared" si="1"/>
        <v>1965</v>
      </c>
      <c r="B22" s="40">
        <v>49.04892</v>
      </c>
      <c r="C22" s="45">
        <v>3.69108</v>
      </c>
      <c r="D22" s="50">
        <f t="shared" si="0"/>
        <v>52.74</v>
      </c>
    </row>
    <row r="23" spans="1:4" ht="12.75">
      <c r="A23" s="44">
        <f t="shared" si="1"/>
        <v>1966</v>
      </c>
      <c r="B23" s="40">
        <v>52.62971</v>
      </c>
      <c r="C23" s="45">
        <v>3.8702900000000002</v>
      </c>
      <c r="D23" s="50">
        <f t="shared" si="0"/>
        <v>56.5</v>
      </c>
    </row>
    <row r="24" spans="1:4" ht="12.75">
      <c r="A24" s="44">
        <f t="shared" si="1"/>
        <v>1967</v>
      </c>
      <c r="B24" s="40">
        <v>55.63114</v>
      </c>
      <c r="C24" s="45">
        <v>4.00886</v>
      </c>
      <c r="D24" s="50">
        <f t="shared" si="0"/>
        <v>59.64</v>
      </c>
    </row>
    <row r="25" spans="1:4" ht="12.75">
      <c r="A25" s="44">
        <f t="shared" si="1"/>
        <v>1968</v>
      </c>
      <c r="B25" s="40">
        <v>56.49062000000001</v>
      </c>
      <c r="C25" s="45">
        <v>3.8793800000000003</v>
      </c>
      <c r="D25" s="50">
        <f t="shared" si="0"/>
        <v>60.370000000000005</v>
      </c>
    </row>
    <row r="26" spans="1:4" ht="12.75">
      <c r="A26" s="44">
        <f t="shared" si="1"/>
        <v>1969</v>
      </c>
      <c r="B26" s="40">
        <v>57.3501</v>
      </c>
      <c r="C26" s="45">
        <v>3.7499000000000002</v>
      </c>
      <c r="D26" s="50">
        <f t="shared" si="0"/>
        <v>61.099999999999994</v>
      </c>
    </row>
    <row r="27" spans="1:4" ht="12.75">
      <c r="A27" s="44">
        <f t="shared" si="1"/>
        <v>1970</v>
      </c>
      <c r="B27" s="40">
        <v>58.20860999999999</v>
      </c>
      <c r="C27" s="45">
        <v>3.6203900000000004</v>
      </c>
      <c r="D27" s="50">
        <f t="shared" si="0"/>
        <v>61.82899999999999</v>
      </c>
    </row>
    <row r="28" spans="1:4" ht="12.75">
      <c r="A28" s="44">
        <f t="shared" si="1"/>
        <v>1971</v>
      </c>
      <c r="B28" s="40">
        <v>62.37321</v>
      </c>
      <c r="C28" s="45">
        <v>3.83679</v>
      </c>
      <c r="D28" s="50">
        <f t="shared" si="0"/>
        <v>66.21</v>
      </c>
    </row>
    <row r="29" spans="1:4" ht="12.75">
      <c r="A29" s="44">
        <f t="shared" si="1"/>
        <v>1972</v>
      </c>
      <c r="B29" s="40">
        <v>58.417429999999996</v>
      </c>
      <c r="C29" s="45">
        <v>3.76557</v>
      </c>
      <c r="D29" s="50">
        <f t="shared" si="0"/>
        <v>62.18299999999999</v>
      </c>
    </row>
    <row r="30" spans="1:4" ht="12.75">
      <c r="A30" s="44">
        <f t="shared" si="1"/>
        <v>1973</v>
      </c>
      <c r="B30" s="40">
        <v>58.97144</v>
      </c>
      <c r="C30" s="45">
        <v>3.85356</v>
      </c>
      <c r="D30" s="50">
        <f t="shared" si="0"/>
        <v>62.825</v>
      </c>
    </row>
    <row r="31" spans="1:4" ht="12.75">
      <c r="A31" s="44">
        <f t="shared" si="1"/>
        <v>1974</v>
      </c>
      <c r="B31" s="40">
        <v>62.61085</v>
      </c>
      <c r="C31" s="45">
        <v>3.9861500000000003</v>
      </c>
      <c r="D31" s="50">
        <f t="shared" si="0"/>
        <v>66.597</v>
      </c>
    </row>
    <row r="32" spans="1:4" ht="12.75">
      <c r="A32" s="44">
        <f t="shared" si="1"/>
        <v>1975</v>
      </c>
      <c r="B32" s="40">
        <v>62.406420000000004</v>
      </c>
      <c r="C32" s="45">
        <v>4.08058</v>
      </c>
      <c r="D32" s="50">
        <f t="shared" si="0"/>
        <v>66.48700000000001</v>
      </c>
    </row>
    <row r="33" spans="1:4" ht="12.75">
      <c r="A33" s="44">
        <f t="shared" si="1"/>
        <v>1976</v>
      </c>
      <c r="B33" s="40">
        <v>64.58588999999999</v>
      </c>
      <c r="C33" s="45">
        <v>4.76811</v>
      </c>
      <c r="D33" s="50">
        <f t="shared" si="0"/>
        <v>69.35399999999998</v>
      </c>
    </row>
    <row r="34" spans="1:4" ht="12.75">
      <c r="A34" s="44">
        <f t="shared" si="1"/>
        <v>1977</v>
      </c>
      <c r="B34" s="40">
        <v>63.398920000000004</v>
      </c>
      <c r="C34" s="45">
        <v>4.82508</v>
      </c>
      <c r="D34" s="50">
        <f t="shared" si="0"/>
        <v>68.224</v>
      </c>
    </row>
    <row r="35" spans="1:4" ht="12.75">
      <c r="A35" s="44">
        <f t="shared" si="1"/>
        <v>1978</v>
      </c>
      <c r="B35" s="40">
        <v>65.29991</v>
      </c>
      <c r="C35" s="45">
        <v>4.84809</v>
      </c>
      <c r="D35" s="50">
        <f t="shared" si="0"/>
        <v>70.148</v>
      </c>
    </row>
    <row r="36" spans="1:4" ht="12.75">
      <c r="A36" s="44">
        <f t="shared" si="1"/>
        <v>1979</v>
      </c>
      <c r="B36" s="40">
        <v>66.09312</v>
      </c>
      <c r="C36" s="45">
        <v>4.96188</v>
      </c>
      <c r="D36" s="50">
        <f t="shared" si="0"/>
        <v>71.05499999999999</v>
      </c>
    </row>
    <row r="37" spans="1:4" ht="12.75">
      <c r="A37" s="44">
        <f t="shared" si="1"/>
        <v>1980</v>
      </c>
      <c r="B37" s="40">
        <v>66.97364</v>
      </c>
      <c r="C37" s="45">
        <v>5.15436</v>
      </c>
      <c r="D37" s="50">
        <f t="shared" si="0"/>
        <v>72.128</v>
      </c>
    </row>
    <row r="38" spans="1:4" ht="12.75">
      <c r="A38" s="44">
        <f t="shared" si="1"/>
        <v>1981</v>
      </c>
      <c r="B38" s="40">
        <v>69.35616</v>
      </c>
      <c r="C38" s="45">
        <v>5.42184</v>
      </c>
      <c r="D38" s="50">
        <f t="shared" si="0"/>
        <v>74.778</v>
      </c>
    </row>
    <row r="39" spans="1:4" ht="12.75">
      <c r="A39" s="44">
        <f t="shared" si="1"/>
        <v>1982</v>
      </c>
      <c r="B39" s="40">
        <v>71.11368999999999</v>
      </c>
      <c r="C39" s="45">
        <v>5.615309999999999</v>
      </c>
      <c r="D39" s="50">
        <f aca="true" t="shared" si="2" ref="D39:D55">B39+C39</f>
        <v>76.72899999999998</v>
      </c>
    </row>
    <row r="40" spans="1:4" ht="12.75">
      <c r="A40" s="44">
        <f t="shared" si="1"/>
        <v>1983</v>
      </c>
      <c r="B40" s="40">
        <v>71.61913</v>
      </c>
      <c r="C40" s="45">
        <v>5.92887</v>
      </c>
      <c r="D40" s="50">
        <f t="shared" si="2"/>
        <v>77.548</v>
      </c>
    </row>
    <row r="41" spans="1:4" ht="12.75">
      <c r="A41" s="44">
        <f t="shared" si="1"/>
        <v>1984</v>
      </c>
      <c r="B41" s="40">
        <v>77.6</v>
      </c>
      <c r="C41" s="45">
        <v>6.69</v>
      </c>
      <c r="D41" s="50">
        <f t="shared" si="2"/>
        <v>84.28999999999999</v>
      </c>
    </row>
    <row r="42" spans="1:4" ht="12.75">
      <c r="A42" s="44">
        <f t="shared" si="1"/>
        <v>1985</v>
      </c>
      <c r="B42" s="40">
        <v>79.1</v>
      </c>
      <c r="C42" s="45">
        <v>7.73</v>
      </c>
      <c r="D42" s="50">
        <f t="shared" si="2"/>
        <v>86.83</v>
      </c>
    </row>
    <row r="43" spans="1:4" ht="12.75">
      <c r="A43" s="44">
        <f t="shared" si="1"/>
        <v>1986</v>
      </c>
      <c r="B43" s="40">
        <v>84.6</v>
      </c>
      <c r="C43" s="45">
        <v>8.83</v>
      </c>
      <c r="D43" s="50">
        <f t="shared" si="2"/>
        <v>93.42999999999999</v>
      </c>
    </row>
    <row r="44" spans="1:4" ht="12.75">
      <c r="A44" s="44">
        <f t="shared" si="1"/>
        <v>1987</v>
      </c>
      <c r="B44" s="40">
        <v>85</v>
      </c>
      <c r="C44" s="45">
        <v>10.13</v>
      </c>
      <c r="D44" s="50">
        <f t="shared" si="2"/>
        <v>95.13</v>
      </c>
    </row>
    <row r="45" spans="1:4" ht="12.75">
      <c r="A45" s="44">
        <f t="shared" si="1"/>
        <v>1988</v>
      </c>
      <c r="B45" s="40">
        <v>88.6</v>
      </c>
      <c r="C45" s="40">
        <v>11.7</v>
      </c>
      <c r="D45" s="50">
        <f t="shared" si="2"/>
        <v>100.3</v>
      </c>
    </row>
    <row r="46" spans="1:4" ht="12.75">
      <c r="A46" s="44">
        <f t="shared" si="1"/>
        <v>1989</v>
      </c>
      <c r="B46" s="40">
        <v>89.3</v>
      </c>
      <c r="C46" s="40">
        <v>12.3</v>
      </c>
      <c r="D46" s="50">
        <f t="shared" si="2"/>
        <v>101.6</v>
      </c>
    </row>
    <row r="47" spans="1:4" ht="12.75">
      <c r="A47" s="44">
        <f t="shared" si="1"/>
        <v>1990</v>
      </c>
      <c r="B47" s="40">
        <v>85.9</v>
      </c>
      <c r="C47" s="40">
        <v>13.1</v>
      </c>
      <c r="D47" s="50">
        <f t="shared" si="2"/>
        <v>99</v>
      </c>
    </row>
    <row r="48" spans="1:4" ht="12.75">
      <c r="A48" s="44">
        <f t="shared" si="1"/>
        <v>1991</v>
      </c>
      <c r="B48" s="40">
        <v>84</v>
      </c>
      <c r="C48" s="40">
        <v>13.7</v>
      </c>
      <c r="D48" s="50">
        <f t="shared" si="2"/>
        <v>97.7</v>
      </c>
    </row>
    <row r="49" spans="1:4" ht="12.75">
      <c r="A49" s="44">
        <f t="shared" si="1"/>
        <v>1992</v>
      </c>
      <c r="B49" s="40">
        <v>85</v>
      </c>
      <c r="C49" s="40">
        <v>15.4</v>
      </c>
      <c r="D49" s="50">
        <f t="shared" si="2"/>
        <v>100.4</v>
      </c>
    </row>
    <row r="50" spans="1:4" ht="12.75">
      <c r="A50" s="44">
        <v>1993</v>
      </c>
      <c r="B50" s="40">
        <v>86</v>
      </c>
      <c r="C50" s="40">
        <v>17.8</v>
      </c>
      <c r="D50" s="50">
        <f t="shared" si="2"/>
        <v>103.8</v>
      </c>
    </row>
    <row r="51" spans="1:4" ht="12.75">
      <c r="A51" s="44">
        <v>1994</v>
      </c>
      <c r="B51" s="40">
        <v>91</v>
      </c>
      <c r="C51" s="40">
        <v>20.8</v>
      </c>
      <c r="D51" s="50">
        <f t="shared" si="2"/>
        <v>111.8</v>
      </c>
    </row>
    <row r="52" spans="1:4" ht="12.75">
      <c r="A52" s="44">
        <v>1995</v>
      </c>
      <c r="B52" s="40">
        <v>92</v>
      </c>
      <c r="C52" s="40">
        <v>24.4</v>
      </c>
      <c r="D52" s="50">
        <f t="shared" si="2"/>
        <v>116.4</v>
      </c>
    </row>
    <row r="53" spans="1:4" ht="12.75">
      <c r="A53" s="44">
        <v>1996</v>
      </c>
      <c r="B53" s="40">
        <v>93</v>
      </c>
      <c r="C53" s="40">
        <v>26.8</v>
      </c>
      <c r="D53" s="50">
        <f t="shared" si="2"/>
        <v>119.8</v>
      </c>
    </row>
    <row r="54" spans="1:4" ht="12.75">
      <c r="A54" s="43">
        <v>1997</v>
      </c>
      <c r="B54" s="40">
        <v>93</v>
      </c>
      <c r="C54" s="40">
        <v>28.8</v>
      </c>
      <c r="D54" s="50">
        <f t="shared" si="2"/>
        <v>121.8</v>
      </c>
    </row>
    <row r="55" spans="1:4" ht="12.75">
      <c r="A55" s="43">
        <v>1998</v>
      </c>
      <c r="B55" s="40">
        <v>86</v>
      </c>
      <c r="C55" s="40">
        <v>30.7</v>
      </c>
      <c r="D55" s="50">
        <f t="shared" si="2"/>
        <v>116.7</v>
      </c>
    </row>
    <row r="56" spans="1:4" ht="12.75">
      <c r="A56" s="43"/>
      <c r="B56" s="40"/>
      <c r="C56" s="51"/>
      <c r="D56" s="41"/>
    </row>
    <row r="57" spans="1:4" ht="12.75">
      <c r="A57" s="52" t="s">
        <v>170</v>
      </c>
      <c r="B57" s="40"/>
      <c r="C57" s="40"/>
      <c r="D57" s="41"/>
    </row>
    <row r="58" spans="1:4" ht="12.75">
      <c r="A58" s="52" t="s">
        <v>117</v>
      </c>
      <c r="B58" s="40"/>
      <c r="C58" s="40"/>
      <c r="D58" s="41"/>
    </row>
    <row r="59" spans="1:4" ht="12.75">
      <c r="A59" s="44"/>
      <c r="B59" s="40"/>
      <c r="C59" s="40"/>
      <c r="D59" s="41"/>
    </row>
    <row r="60" spans="1:4" ht="12.75">
      <c r="A60" s="52" t="s">
        <v>177</v>
      </c>
      <c r="B60" s="40"/>
      <c r="C60" s="40"/>
      <c r="D60" s="41"/>
    </row>
    <row r="61" spans="1:4" ht="12.75">
      <c r="A61" s="52" t="s">
        <v>53</v>
      </c>
      <c r="B61" s="40"/>
      <c r="C61" s="40"/>
      <c r="D61" s="41"/>
    </row>
    <row r="63" ht="12.75">
      <c r="A63" s="105" t="s">
        <v>46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93"/>
  <sheetViews>
    <sheetView workbookViewId="0" topLeftCell="A1">
      <selection activeCell="A1" sqref="A1"/>
    </sheetView>
  </sheetViews>
  <sheetFormatPr defaultColWidth="17.7109375" defaultRowHeight="12.75"/>
  <cols>
    <col min="1" max="1" width="10.8515625" style="2" customWidth="1"/>
    <col min="2" max="2" width="16.8515625" style="2" customWidth="1"/>
    <col min="3" max="3" width="21.421875" style="2" customWidth="1"/>
    <col min="4" max="5" width="17.7109375" style="2" customWidth="1"/>
    <col min="6" max="6" width="26.7109375" style="2" customWidth="1"/>
    <col min="7" max="16384" width="17.7109375" style="2" customWidth="1"/>
  </cols>
  <sheetData>
    <row r="1" spans="1:5" ht="12.75">
      <c r="A1" s="1" t="s">
        <v>107</v>
      </c>
      <c r="D1" s="3"/>
      <c r="E1" s="3"/>
    </row>
    <row r="2" spans="1:5" ht="12.75">
      <c r="A2" s="1"/>
      <c r="D2" s="3"/>
      <c r="E2" s="3"/>
    </row>
    <row r="3" spans="2:5" ht="12.75">
      <c r="B3" s="129" t="s">
        <v>108</v>
      </c>
      <c r="C3" s="129"/>
      <c r="D3" s="128" t="s">
        <v>109</v>
      </c>
      <c r="E3" s="128"/>
    </row>
    <row r="4" spans="1:6" ht="12.75">
      <c r="A4" s="4" t="s">
        <v>110</v>
      </c>
      <c r="B4" s="4" t="s">
        <v>111</v>
      </c>
      <c r="C4" s="4" t="s">
        <v>112</v>
      </c>
      <c r="D4" s="4" t="s">
        <v>111</v>
      </c>
      <c r="E4" s="4" t="s">
        <v>112</v>
      </c>
      <c r="F4" s="4" t="s">
        <v>113</v>
      </c>
    </row>
    <row r="5" spans="1:6" ht="12.75">
      <c r="A5" s="5"/>
      <c r="B5" s="6" t="s">
        <v>114</v>
      </c>
      <c r="C5" s="6" t="s">
        <v>115</v>
      </c>
      <c r="D5" s="6" t="s">
        <v>114</v>
      </c>
      <c r="E5" s="6" t="s">
        <v>115</v>
      </c>
      <c r="F5" s="6" t="s">
        <v>116</v>
      </c>
    </row>
    <row r="6" spans="1:6" ht="12.75">
      <c r="A6" s="5"/>
      <c r="B6" s="5"/>
      <c r="C6" s="5"/>
      <c r="D6" s="7"/>
      <c r="E6" s="7"/>
      <c r="F6" s="5"/>
    </row>
    <row r="7" spans="1:6" ht="12.75">
      <c r="A7" s="8">
        <v>1950</v>
      </c>
      <c r="B7" s="9">
        <v>1.5</v>
      </c>
      <c r="C7" s="10">
        <f aca="true" t="shared" si="0" ref="C7:C38">B7/F7</f>
        <v>0.5868544479251621</v>
      </c>
      <c r="D7" s="11">
        <v>19.343</v>
      </c>
      <c r="E7" s="11">
        <f aca="true" t="shared" si="1" ref="E7:E38">D7/F7</f>
        <v>7.567683724144273</v>
      </c>
      <c r="F7" s="12">
        <v>2.556000053</v>
      </c>
    </row>
    <row r="8" spans="1:6" ht="12.75">
      <c r="A8" s="8">
        <f aca="true" t="shared" si="2" ref="A8:A49">A7+1</f>
        <v>1951</v>
      </c>
      <c r="B8" s="13">
        <v>1.65378</v>
      </c>
      <c r="C8" s="10">
        <f t="shared" si="0"/>
        <v>0.6375977873505417</v>
      </c>
      <c r="D8" s="11">
        <v>19.804</v>
      </c>
      <c r="E8" s="11">
        <f t="shared" si="1"/>
        <v>7.635227527657928</v>
      </c>
      <c r="F8" s="12">
        <v>2.593766843</v>
      </c>
    </row>
    <row r="9" spans="1:6" ht="12.75">
      <c r="A9" s="8">
        <f t="shared" si="2"/>
        <v>1952</v>
      </c>
      <c r="B9" s="13">
        <v>1.7266199999999998</v>
      </c>
      <c r="C9" s="10">
        <f t="shared" si="0"/>
        <v>0.6550627781376013</v>
      </c>
      <c r="D9" s="11">
        <v>20.487</v>
      </c>
      <c r="E9" s="11">
        <f t="shared" si="1"/>
        <v>7.772567870003265</v>
      </c>
      <c r="F9" s="12">
        <v>2.635808441</v>
      </c>
    </row>
    <row r="10" spans="1:6" ht="12.75">
      <c r="A10" s="8">
        <f t="shared" si="2"/>
        <v>1953</v>
      </c>
      <c r="B10" s="13">
        <v>1.8224200000000002</v>
      </c>
      <c r="C10" s="10">
        <f t="shared" si="0"/>
        <v>0.6797212485545774</v>
      </c>
      <c r="D10" s="11">
        <v>22.4</v>
      </c>
      <c r="E10" s="11">
        <f t="shared" si="1"/>
        <v>8.354690997477272</v>
      </c>
      <c r="F10" s="12">
        <v>2.681128483</v>
      </c>
    </row>
    <row r="11" spans="1:6" ht="12.75">
      <c r="A11" s="8">
        <f t="shared" si="2"/>
        <v>1954</v>
      </c>
      <c r="B11" s="13">
        <v>1.9425999999999999</v>
      </c>
      <c r="C11" s="10">
        <f t="shared" si="0"/>
        <v>0.7118434294301417</v>
      </c>
      <c r="D11" s="11">
        <v>23.422</v>
      </c>
      <c r="E11" s="11">
        <f t="shared" si="1"/>
        <v>8.582722538923495</v>
      </c>
      <c r="F11" s="12">
        <v>2.728970894</v>
      </c>
    </row>
    <row r="12" spans="1:6" ht="12.75">
      <c r="A12" s="8">
        <f t="shared" si="2"/>
        <v>1955</v>
      </c>
      <c r="B12" s="13">
        <v>2.05465</v>
      </c>
      <c r="C12" s="10">
        <f t="shared" si="0"/>
        <v>0.7390005133601503</v>
      </c>
      <c r="D12" s="11">
        <v>24.264</v>
      </c>
      <c r="E12" s="11">
        <f t="shared" si="1"/>
        <v>8.727086587093027</v>
      </c>
      <c r="F12" s="12">
        <v>2.7803093</v>
      </c>
    </row>
    <row r="13" spans="1:6" ht="12.75">
      <c r="A13" s="8">
        <f t="shared" si="2"/>
        <v>1956</v>
      </c>
      <c r="B13" s="13">
        <v>2.1411</v>
      </c>
      <c r="C13" s="10">
        <f t="shared" si="0"/>
        <v>0.7557276521457373</v>
      </c>
      <c r="D13" s="11">
        <v>25.759</v>
      </c>
      <c r="E13" s="11">
        <f t="shared" si="1"/>
        <v>9.091956747289736</v>
      </c>
      <c r="F13" s="12">
        <v>2.8331635</v>
      </c>
    </row>
    <row r="14" spans="1:6" ht="12.75">
      <c r="A14" s="8">
        <f t="shared" si="2"/>
        <v>1957</v>
      </c>
      <c r="B14" s="13">
        <v>2.2795799999999997</v>
      </c>
      <c r="C14" s="10">
        <f t="shared" si="0"/>
        <v>0.7890868754129386</v>
      </c>
      <c r="D14" s="11">
        <v>26.074</v>
      </c>
      <c r="E14" s="11">
        <f t="shared" si="1"/>
        <v>9.025632436465036</v>
      </c>
      <c r="F14" s="12">
        <v>2.888883431</v>
      </c>
    </row>
    <row r="15" spans="1:6" ht="12.75">
      <c r="A15" s="8">
        <f t="shared" si="2"/>
        <v>1958</v>
      </c>
      <c r="B15" s="13">
        <v>2.4762</v>
      </c>
      <c r="C15" s="10">
        <f t="shared" si="0"/>
        <v>0.8407352968233229</v>
      </c>
      <c r="D15" s="11">
        <v>26.135</v>
      </c>
      <c r="E15" s="11">
        <f t="shared" si="1"/>
        <v>8.873522729374667</v>
      </c>
      <c r="F15" s="12">
        <v>2.945278983</v>
      </c>
    </row>
    <row r="16" spans="1:6" ht="12.75">
      <c r="A16" s="8">
        <f t="shared" si="2"/>
        <v>1959</v>
      </c>
      <c r="B16" s="13">
        <v>2.7711400000000004</v>
      </c>
      <c r="C16" s="10">
        <f t="shared" si="0"/>
        <v>0.9244840942123602</v>
      </c>
      <c r="D16" s="11">
        <v>26.37</v>
      </c>
      <c r="E16" s="11">
        <f t="shared" si="1"/>
        <v>8.797334513730789</v>
      </c>
      <c r="F16" s="12">
        <v>2.99749884</v>
      </c>
    </row>
    <row r="17" spans="1:6" ht="12.75">
      <c r="A17" s="8">
        <f t="shared" si="2"/>
        <v>1960</v>
      </c>
      <c r="B17" s="13">
        <v>3.01101</v>
      </c>
      <c r="C17" s="10">
        <f t="shared" si="0"/>
        <v>0.9906427105471409</v>
      </c>
      <c r="D17" s="11">
        <v>25.6</v>
      </c>
      <c r="E17" s="11">
        <f t="shared" si="1"/>
        <v>8.422573618156967</v>
      </c>
      <c r="F17" s="12">
        <v>3.039451023</v>
      </c>
    </row>
    <row r="18" spans="1:6" ht="12.75">
      <c r="A18" s="8">
        <f t="shared" si="2"/>
        <v>1961</v>
      </c>
      <c r="B18" s="13">
        <v>3.17699</v>
      </c>
      <c r="C18" s="10">
        <f t="shared" si="0"/>
        <v>1.031465284214946</v>
      </c>
      <c r="D18" s="11">
        <v>27.68444</v>
      </c>
      <c r="E18" s="11">
        <f t="shared" si="1"/>
        <v>8.988236907554516</v>
      </c>
      <c r="F18" s="12">
        <v>3.080074578</v>
      </c>
    </row>
    <row r="19" spans="1:6" ht="12.75">
      <c r="A19" s="8">
        <f t="shared" si="2"/>
        <v>1962</v>
      </c>
      <c r="B19" s="13">
        <v>3.2834899999999996</v>
      </c>
      <c r="C19" s="10">
        <f t="shared" si="0"/>
        <v>1.0470028066463297</v>
      </c>
      <c r="D19" s="11">
        <v>29.202921</v>
      </c>
      <c r="E19" s="11">
        <f t="shared" si="1"/>
        <v>9.31190295973828</v>
      </c>
      <c r="F19" s="12">
        <v>3.136085194</v>
      </c>
    </row>
    <row r="20" spans="1:6" ht="12.75">
      <c r="A20" s="8">
        <f t="shared" si="2"/>
        <v>1963</v>
      </c>
      <c r="B20" s="13">
        <v>3.3753200000000003</v>
      </c>
      <c r="C20" s="10">
        <f t="shared" si="0"/>
        <v>1.052983537488124</v>
      </c>
      <c r="D20" s="11">
        <v>30.855262</v>
      </c>
      <c r="E20" s="11">
        <f t="shared" si="1"/>
        <v>9.625778572367327</v>
      </c>
      <c r="F20" s="12">
        <v>3.205482213</v>
      </c>
    </row>
    <row r="21" spans="1:6" ht="12.75">
      <c r="A21" s="8">
        <f t="shared" si="2"/>
        <v>1964</v>
      </c>
      <c r="B21" s="13">
        <v>3.56392</v>
      </c>
      <c r="C21" s="10">
        <f t="shared" si="0"/>
        <v>1.0877254065497544</v>
      </c>
      <c r="D21" s="11">
        <v>31.27603</v>
      </c>
      <c r="E21" s="11">
        <f t="shared" si="1"/>
        <v>9.545593741445463</v>
      </c>
      <c r="F21" s="12">
        <v>3.276488697</v>
      </c>
    </row>
    <row r="22" spans="1:6" ht="12.75">
      <c r="A22" s="8">
        <f t="shared" si="2"/>
        <v>1965</v>
      </c>
      <c r="B22" s="13">
        <v>3.69108</v>
      </c>
      <c r="C22" s="10">
        <f t="shared" si="0"/>
        <v>1.1033289245213276</v>
      </c>
      <c r="D22" s="11">
        <v>31.85796</v>
      </c>
      <c r="E22" s="11">
        <f t="shared" si="1"/>
        <v>9.522906234555597</v>
      </c>
      <c r="F22" s="12">
        <v>3.345403096</v>
      </c>
    </row>
    <row r="23" spans="1:6" ht="12.75">
      <c r="A23" s="8">
        <f t="shared" si="2"/>
        <v>1966</v>
      </c>
      <c r="B23" s="13">
        <v>3.8702900000000002</v>
      </c>
      <c r="C23" s="10">
        <f t="shared" si="0"/>
        <v>1.133144491181747</v>
      </c>
      <c r="D23" s="11">
        <v>33.5539</v>
      </c>
      <c r="E23" s="11">
        <f t="shared" si="1"/>
        <v>9.823919381406359</v>
      </c>
      <c r="F23" s="12">
        <v>3.415530879</v>
      </c>
    </row>
    <row r="24" spans="1:6" ht="12.75">
      <c r="A24" s="8">
        <f t="shared" si="2"/>
        <v>1967</v>
      </c>
      <c r="B24" s="13">
        <v>4.00886</v>
      </c>
      <c r="C24" s="10">
        <f t="shared" si="0"/>
        <v>1.150261132469601</v>
      </c>
      <c r="D24" s="11">
        <v>35.268871</v>
      </c>
      <c r="E24" s="11">
        <f t="shared" si="1"/>
        <v>10.119687765944498</v>
      </c>
      <c r="F24" s="12">
        <v>3.485173833</v>
      </c>
    </row>
    <row r="25" spans="1:6" ht="12.75">
      <c r="A25" s="8">
        <f t="shared" si="2"/>
        <v>1968</v>
      </c>
      <c r="B25" s="13">
        <v>3.8793800000000003</v>
      </c>
      <c r="C25" s="10">
        <f t="shared" si="0"/>
        <v>1.0906571316445766</v>
      </c>
      <c r="D25" s="11">
        <v>36.966707</v>
      </c>
      <c r="E25" s="11">
        <f t="shared" si="1"/>
        <v>10.392898510320073</v>
      </c>
      <c r="F25" s="12">
        <v>3.556919849</v>
      </c>
    </row>
    <row r="26" spans="1:6" ht="12.75">
      <c r="A26" s="8">
        <f t="shared" si="2"/>
        <v>1969</v>
      </c>
      <c r="B26" s="13">
        <v>3.7499000000000002</v>
      </c>
      <c r="C26" s="10">
        <f t="shared" si="0"/>
        <v>1.032619200827304</v>
      </c>
      <c r="D26" s="11">
        <v>37.929071</v>
      </c>
      <c r="E26" s="11">
        <f t="shared" si="1"/>
        <v>10.444621719017059</v>
      </c>
      <c r="F26" s="12">
        <v>3.631445161</v>
      </c>
    </row>
    <row r="27" spans="1:6" ht="12.75">
      <c r="A27" s="8">
        <f t="shared" si="2"/>
        <v>1970</v>
      </c>
      <c r="B27" s="13">
        <v>3.6203900000000004</v>
      </c>
      <c r="C27" s="10">
        <f t="shared" si="0"/>
        <v>0.9767516762459686</v>
      </c>
      <c r="D27" s="11">
        <v>38.350992</v>
      </c>
      <c r="E27" s="11">
        <f t="shared" si="1"/>
        <v>10.3467846617894</v>
      </c>
      <c r="F27" s="12">
        <v>3.706561338</v>
      </c>
    </row>
    <row r="28" spans="1:6" ht="12.75">
      <c r="A28" s="8">
        <f t="shared" si="2"/>
        <v>1971</v>
      </c>
      <c r="B28" s="13">
        <v>3.83679</v>
      </c>
      <c r="C28" s="10">
        <f t="shared" si="0"/>
        <v>1.0139641716311363</v>
      </c>
      <c r="D28" s="11">
        <v>38.038144</v>
      </c>
      <c r="E28" s="11">
        <f t="shared" si="1"/>
        <v>10.052495750704594</v>
      </c>
      <c r="F28" s="12">
        <v>3.783950269</v>
      </c>
    </row>
    <row r="29" spans="1:6" ht="12.75">
      <c r="A29" s="8">
        <f t="shared" si="2"/>
        <v>1972</v>
      </c>
      <c r="B29" s="13">
        <v>3.76557</v>
      </c>
      <c r="C29" s="10">
        <f t="shared" si="0"/>
        <v>0.9753526246810179</v>
      </c>
      <c r="D29" s="11">
        <v>38.525608</v>
      </c>
      <c r="E29" s="11">
        <f t="shared" si="1"/>
        <v>9.9788485887215</v>
      </c>
      <c r="F29" s="12">
        <v>3.860726782</v>
      </c>
    </row>
    <row r="30" spans="1:6" ht="12.75">
      <c r="A30" s="8">
        <f t="shared" si="2"/>
        <v>1973</v>
      </c>
      <c r="B30" s="13">
        <v>3.85356</v>
      </c>
      <c r="C30" s="10">
        <f t="shared" si="0"/>
        <v>0.9787825310634888</v>
      </c>
      <c r="D30" s="11">
        <v>38.839519</v>
      </c>
      <c r="E30" s="11">
        <f t="shared" si="1"/>
        <v>9.865019024514597</v>
      </c>
      <c r="F30" s="12">
        <v>3.937095195</v>
      </c>
    </row>
    <row r="31" spans="1:6" ht="12.75">
      <c r="A31" s="8">
        <f t="shared" si="2"/>
        <v>1974</v>
      </c>
      <c r="B31" s="13">
        <v>3.9861500000000003</v>
      </c>
      <c r="C31" s="10">
        <f t="shared" si="0"/>
        <v>0.9933549402712895</v>
      </c>
      <c r="D31" s="11">
        <v>41.838027</v>
      </c>
      <c r="E31" s="11">
        <f t="shared" si="1"/>
        <v>10.426103084844671</v>
      </c>
      <c r="F31" s="12">
        <v>4.012815398</v>
      </c>
    </row>
    <row r="32" spans="1:6" ht="12.75">
      <c r="A32" s="8">
        <f t="shared" si="2"/>
        <v>1975</v>
      </c>
      <c r="B32" s="13">
        <v>4.08058</v>
      </c>
      <c r="C32" s="10">
        <f t="shared" si="0"/>
        <v>0.9986023441110932</v>
      </c>
      <c r="D32" s="11">
        <v>43.724705</v>
      </c>
      <c r="E32" s="11">
        <f t="shared" si="1"/>
        <v>10.700339880253797</v>
      </c>
      <c r="F32" s="12">
        <v>4.086291229</v>
      </c>
    </row>
    <row r="33" spans="1:6" ht="12.75">
      <c r="A33" s="8">
        <f t="shared" si="2"/>
        <v>1976</v>
      </c>
      <c r="B33" s="13">
        <v>4.76811</v>
      </c>
      <c r="C33" s="10">
        <f t="shared" si="0"/>
        <v>1.1466391141736343</v>
      </c>
      <c r="D33" s="11">
        <v>46.051956</v>
      </c>
      <c r="E33" s="11">
        <f t="shared" si="1"/>
        <v>11.074613218613493</v>
      </c>
      <c r="F33" s="12">
        <v>4.158335383</v>
      </c>
    </row>
    <row r="34" spans="1:6" ht="12.75">
      <c r="A34" s="8">
        <f t="shared" si="2"/>
        <v>1977</v>
      </c>
      <c r="B34" s="13">
        <v>4.82508</v>
      </c>
      <c r="C34" s="10">
        <f t="shared" si="0"/>
        <v>1.1405006462996543</v>
      </c>
      <c r="D34" s="11">
        <v>46.379287</v>
      </c>
      <c r="E34" s="11">
        <f t="shared" si="1"/>
        <v>10.962638297897062</v>
      </c>
      <c r="F34" s="12">
        <v>4.230668361</v>
      </c>
    </row>
    <row r="35" spans="1:6" ht="12.75">
      <c r="A35" s="8">
        <f t="shared" si="2"/>
        <v>1978</v>
      </c>
      <c r="B35" s="13">
        <v>4.84809</v>
      </c>
      <c r="C35" s="10">
        <f t="shared" si="0"/>
        <v>1.1266908353275962</v>
      </c>
      <c r="D35" s="11">
        <v>46.881991</v>
      </c>
      <c r="E35" s="11">
        <f t="shared" si="1"/>
        <v>10.895323643251434</v>
      </c>
      <c r="F35" s="12">
        <v>4.302946157</v>
      </c>
    </row>
    <row r="36" spans="1:6" ht="12.75">
      <c r="A36" s="8">
        <f t="shared" si="2"/>
        <v>1979</v>
      </c>
      <c r="B36" s="13">
        <v>4.96188</v>
      </c>
      <c r="C36" s="10">
        <f t="shared" si="0"/>
        <v>1.1333315292628385</v>
      </c>
      <c r="D36" s="11">
        <v>45.730797</v>
      </c>
      <c r="E36" s="11">
        <f t="shared" si="1"/>
        <v>10.44526552403896</v>
      </c>
      <c r="F36" s="12">
        <v>4.378136381</v>
      </c>
    </row>
    <row r="37" spans="1:6" ht="12.75">
      <c r="A37" s="8">
        <f t="shared" si="2"/>
        <v>1980</v>
      </c>
      <c r="B37" s="13">
        <v>5.15436</v>
      </c>
      <c r="C37" s="10">
        <f t="shared" si="0"/>
        <v>1.15730070595617</v>
      </c>
      <c r="D37" s="11">
        <v>45.491472</v>
      </c>
      <c r="E37" s="11">
        <f t="shared" si="1"/>
        <v>10.214131853534743</v>
      </c>
      <c r="F37" s="12">
        <v>4.453777634</v>
      </c>
    </row>
    <row r="38" spans="1:6" ht="12.75">
      <c r="A38" s="8">
        <f t="shared" si="2"/>
        <v>1981</v>
      </c>
      <c r="B38" s="13">
        <v>5.42184</v>
      </c>
      <c r="C38" s="10">
        <f t="shared" si="0"/>
        <v>1.1969003285529638</v>
      </c>
      <c r="D38" s="11">
        <v>45.856267</v>
      </c>
      <c r="E38" s="11">
        <f t="shared" si="1"/>
        <v>10.12301746980959</v>
      </c>
      <c r="F38" s="12">
        <v>4.529901004</v>
      </c>
    </row>
    <row r="39" spans="1:6" ht="12.75">
      <c r="A39" s="8">
        <f t="shared" si="2"/>
        <v>1982</v>
      </c>
      <c r="B39" s="13">
        <v>5.615309999999999</v>
      </c>
      <c r="C39" s="10">
        <f aca="true" t="shared" si="3" ref="C39:C55">B39/F39</f>
        <v>1.218030859273225</v>
      </c>
      <c r="D39" s="11">
        <v>45.809018</v>
      </c>
      <c r="E39" s="11">
        <f aca="true" t="shared" si="4" ref="E39:E56">D39/F39</f>
        <v>9.936548036885343</v>
      </c>
      <c r="F39" s="12">
        <v>4.610154133</v>
      </c>
    </row>
    <row r="40" spans="1:6" ht="12.75">
      <c r="A40" s="8">
        <f t="shared" si="2"/>
        <v>1983</v>
      </c>
      <c r="B40" s="13">
        <v>5.92887</v>
      </c>
      <c r="C40" s="10">
        <f t="shared" si="3"/>
        <v>1.2640175992323504</v>
      </c>
      <c r="D40" s="11">
        <v>47.095703</v>
      </c>
      <c r="E40" s="11">
        <f t="shared" si="4"/>
        <v>10.040664990161668</v>
      </c>
      <c r="F40" s="12">
        <v>4.690496401</v>
      </c>
    </row>
    <row r="41" spans="1:6" ht="12.75">
      <c r="A41" s="8">
        <f t="shared" si="2"/>
        <v>1984</v>
      </c>
      <c r="B41" s="13">
        <v>6.69</v>
      </c>
      <c r="C41" s="10">
        <f t="shared" si="3"/>
        <v>1.402540987238303</v>
      </c>
      <c r="D41" s="11">
        <v>48.40608</v>
      </c>
      <c r="E41" s="11">
        <f t="shared" si="4"/>
        <v>10.148207956881357</v>
      </c>
      <c r="F41" s="12">
        <v>4.769914078</v>
      </c>
    </row>
    <row r="42" spans="1:6" ht="12.75">
      <c r="A42" s="8">
        <f t="shared" si="2"/>
        <v>1985</v>
      </c>
      <c r="B42" s="13">
        <v>7.73</v>
      </c>
      <c r="C42" s="10">
        <f t="shared" si="3"/>
        <v>1.5936256218689249</v>
      </c>
      <c r="D42" s="11">
        <v>49.202517</v>
      </c>
      <c r="E42" s="11">
        <f t="shared" si="4"/>
        <v>10.143647057133421</v>
      </c>
      <c r="F42" s="12">
        <v>4.850574623</v>
      </c>
    </row>
    <row r="43" spans="1:6" ht="12.75">
      <c r="A43" s="8">
        <f t="shared" si="2"/>
        <v>1986</v>
      </c>
      <c r="B43" s="13">
        <v>8.83</v>
      </c>
      <c r="C43" s="10">
        <f t="shared" si="3"/>
        <v>1.7899927662581232</v>
      </c>
      <c r="D43" s="11">
        <v>50.91661</v>
      </c>
      <c r="E43" s="11">
        <f t="shared" si="4"/>
        <v>10.321671979885167</v>
      </c>
      <c r="F43" s="12">
        <v>4.932980829</v>
      </c>
    </row>
    <row r="44" spans="1:6" ht="12.75">
      <c r="A44" s="8">
        <f t="shared" si="2"/>
        <v>1987</v>
      </c>
      <c r="B44" s="13">
        <v>10.13</v>
      </c>
      <c r="C44" s="10">
        <f t="shared" si="3"/>
        <v>2.0185346498362184</v>
      </c>
      <c r="D44" s="11">
        <v>50.999074</v>
      </c>
      <c r="E44" s="11">
        <f t="shared" si="4"/>
        <v>10.162230797488784</v>
      </c>
      <c r="F44" s="12">
        <v>5.018492004</v>
      </c>
    </row>
    <row r="45" spans="1:6" ht="12.75">
      <c r="A45" s="8">
        <f t="shared" si="2"/>
        <v>1988</v>
      </c>
      <c r="B45" s="14">
        <v>11.7</v>
      </c>
      <c r="C45" s="10">
        <f t="shared" si="3"/>
        <v>2.2920639963685683</v>
      </c>
      <c r="D45" s="11">
        <v>51.397201</v>
      </c>
      <c r="E45" s="11">
        <f t="shared" si="4"/>
        <v>10.068861019334921</v>
      </c>
      <c r="F45" s="12">
        <v>5.104569514</v>
      </c>
    </row>
    <row r="46" spans="1:6" ht="12.75">
      <c r="A46" s="8">
        <f t="shared" si="2"/>
        <v>1989</v>
      </c>
      <c r="B46" s="14">
        <v>12.3</v>
      </c>
      <c r="C46" s="10">
        <f t="shared" si="3"/>
        <v>2.369803463944883</v>
      </c>
      <c r="D46" s="11">
        <v>51.706134</v>
      </c>
      <c r="E46" s="11">
        <f t="shared" si="4"/>
        <v>9.962063045560837</v>
      </c>
      <c r="F46" s="12">
        <v>5.190303832</v>
      </c>
    </row>
    <row r="47" spans="1:6" ht="12.75">
      <c r="A47" s="8">
        <f t="shared" si="2"/>
        <v>1990</v>
      </c>
      <c r="B47" s="14">
        <v>13.1</v>
      </c>
      <c r="C47" s="10">
        <f t="shared" si="3"/>
        <v>2.482474766147603</v>
      </c>
      <c r="D47" s="11">
        <v>53.366115</v>
      </c>
      <c r="E47" s="11">
        <f t="shared" si="4"/>
        <v>10.112979683574894</v>
      </c>
      <c r="F47" s="12">
        <v>5.276992209</v>
      </c>
    </row>
    <row r="48" spans="1:6" ht="12.75">
      <c r="A48" s="8">
        <f t="shared" si="2"/>
        <v>1991</v>
      </c>
      <c r="B48" s="14">
        <v>13.7</v>
      </c>
      <c r="C48" s="10">
        <f t="shared" si="3"/>
        <v>2.556235708760196</v>
      </c>
      <c r="D48" s="11">
        <v>53.822105</v>
      </c>
      <c r="E48" s="11">
        <f t="shared" si="4"/>
        <v>10.04248078260151</v>
      </c>
      <c r="F48" s="12">
        <v>5.359443166</v>
      </c>
    </row>
    <row r="49" spans="1:6" ht="12.75">
      <c r="A49" s="8">
        <f t="shared" si="2"/>
        <v>1992</v>
      </c>
      <c r="B49" s="14">
        <v>15.4</v>
      </c>
      <c r="C49" s="10">
        <f t="shared" si="3"/>
        <v>2.82996279502675</v>
      </c>
      <c r="D49" s="11">
        <v>52.938274</v>
      </c>
      <c r="E49" s="11">
        <f t="shared" si="4"/>
        <v>9.728139341099475</v>
      </c>
      <c r="F49" s="12">
        <v>5.441767654</v>
      </c>
    </row>
    <row r="50" spans="1:6" ht="12.75">
      <c r="A50" s="8">
        <v>1993</v>
      </c>
      <c r="B50" s="14">
        <v>17.8</v>
      </c>
      <c r="C50" s="10">
        <f t="shared" si="3"/>
        <v>3.2229516944057983</v>
      </c>
      <c r="D50" s="11">
        <v>52.381548</v>
      </c>
      <c r="E50" s="11">
        <f t="shared" si="4"/>
        <v>9.484449375404418</v>
      </c>
      <c r="F50" s="12">
        <v>5.522887616</v>
      </c>
    </row>
    <row r="51" spans="1:6" ht="12.75">
      <c r="A51" s="8">
        <v>1994</v>
      </c>
      <c r="B51" s="14">
        <v>20.8</v>
      </c>
      <c r="C51" s="10">
        <f t="shared" si="3"/>
        <v>3.712571498040577</v>
      </c>
      <c r="D51" s="11">
        <v>53.10481</v>
      </c>
      <c r="E51" s="11">
        <f t="shared" si="4"/>
        <v>9.478625193022125</v>
      </c>
      <c r="F51" s="12">
        <v>5.602585704</v>
      </c>
    </row>
    <row r="52" spans="1:6" ht="12.75">
      <c r="A52" s="8">
        <v>1995</v>
      </c>
      <c r="B52" s="14">
        <v>24.4</v>
      </c>
      <c r="C52" s="10">
        <f t="shared" si="3"/>
        <v>4.29398668021663</v>
      </c>
      <c r="D52" s="11">
        <v>53.96985</v>
      </c>
      <c r="E52" s="11">
        <f t="shared" si="4"/>
        <v>9.497779386610226</v>
      </c>
      <c r="F52" s="12">
        <v>5.682365088</v>
      </c>
    </row>
    <row r="53" spans="1:6" ht="12.75">
      <c r="A53" s="8">
        <v>1996</v>
      </c>
      <c r="B53" s="14">
        <v>26.8</v>
      </c>
      <c r="C53" s="10">
        <f t="shared" si="3"/>
        <v>4.652025338523857</v>
      </c>
      <c r="D53" s="11">
        <v>54.600274</v>
      </c>
      <c r="E53" s="11">
        <f t="shared" si="4"/>
        <v>9.477681273818856</v>
      </c>
      <c r="F53" s="12">
        <v>5.760931648</v>
      </c>
    </row>
    <row r="54" spans="1:6" ht="12.75">
      <c r="A54" s="2">
        <v>1997</v>
      </c>
      <c r="B54" s="14">
        <v>28.8</v>
      </c>
      <c r="C54" s="10">
        <f t="shared" si="3"/>
        <v>4.931130921509529</v>
      </c>
      <c r="D54" s="11">
        <v>55.137854</v>
      </c>
      <c r="E54" s="11">
        <f t="shared" si="4"/>
        <v>9.440693639065204</v>
      </c>
      <c r="F54" s="12">
        <v>5.840445216</v>
      </c>
    </row>
    <row r="55" spans="1:6" ht="12.75">
      <c r="A55" s="2">
        <v>1998</v>
      </c>
      <c r="B55" s="14">
        <v>30.7</v>
      </c>
      <c r="C55" s="10">
        <f t="shared" si="3"/>
        <v>5.186999976116822</v>
      </c>
      <c r="D55" s="11">
        <v>55.25689</v>
      </c>
      <c r="E55" s="11">
        <f t="shared" si="4"/>
        <v>9.33607449870651</v>
      </c>
      <c r="F55" s="15">
        <v>5.918642788</v>
      </c>
    </row>
    <row r="56" spans="1:6" ht="12.75">
      <c r="A56" s="2">
        <v>1999</v>
      </c>
      <c r="C56" s="16"/>
      <c r="D56" s="11">
        <v>55.41904</v>
      </c>
      <c r="E56" s="11">
        <f t="shared" si="4"/>
        <v>9.242336516887</v>
      </c>
      <c r="F56" s="12">
        <v>5.99621534</v>
      </c>
    </row>
    <row r="57" spans="1:6" ht="12.75">
      <c r="A57" s="8">
        <f>(A56+1)</f>
        <v>2000</v>
      </c>
      <c r="F57" s="17">
        <v>6.158</v>
      </c>
    </row>
    <row r="58" ht="12.75">
      <c r="C58" s="8"/>
    </row>
    <row r="59" spans="1:6" ht="12.75">
      <c r="A59" s="18" t="s">
        <v>170</v>
      </c>
      <c r="B59" s="8"/>
      <c r="C59" s="17"/>
      <c r="F59" s="8"/>
    </row>
    <row r="60" spans="1:6" ht="12.75">
      <c r="A60" s="18" t="s">
        <v>117</v>
      </c>
      <c r="B60" s="5"/>
      <c r="C60" s="17"/>
      <c r="F60" s="5"/>
    </row>
    <row r="61" spans="1:3" ht="12.75">
      <c r="A61" s="18"/>
      <c r="C61" s="17"/>
    </row>
    <row r="62" spans="1:6" ht="12.75">
      <c r="A62" s="18" t="s">
        <v>118</v>
      </c>
      <c r="B62" s="17"/>
      <c r="C62" s="17"/>
      <c r="F62" s="17"/>
    </row>
    <row r="63" spans="1:6" ht="12.75">
      <c r="A63" s="18" t="s">
        <v>118</v>
      </c>
      <c r="B63" s="17"/>
      <c r="C63" s="17"/>
      <c r="F63" s="17"/>
    </row>
    <row r="64" spans="1:6" ht="12.75">
      <c r="A64" s="8"/>
      <c r="B64" s="17"/>
      <c r="C64" s="17"/>
      <c r="F64" s="17"/>
    </row>
    <row r="65" spans="1:6" ht="12.75">
      <c r="A65" s="8"/>
      <c r="B65" s="17"/>
      <c r="C65" s="17"/>
      <c r="F65" s="17"/>
    </row>
    <row r="66" spans="1:6" ht="12.75">
      <c r="A66" s="8"/>
      <c r="B66" s="17"/>
      <c r="C66" s="17"/>
      <c r="F66" s="17"/>
    </row>
    <row r="67" spans="1:6" ht="12.75">
      <c r="A67" s="8"/>
      <c r="B67" s="17"/>
      <c r="C67" s="17"/>
      <c r="F67" s="17"/>
    </row>
    <row r="68" spans="1:6" ht="12.75">
      <c r="A68" s="8"/>
      <c r="B68" s="17"/>
      <c r="C68" s="17"/>
      <c r="F68" s="17"/>
    </row>
    <row r="69" spans="1:6" ht="12.75">
      <c r="A69" s="8"/>
      <c r="B69" s="17"/>
      <c r="C69" s="17"/>
      <c r="F69" s="17"/>
    </row>
    <row r="70" spans="1:6" ht="12.75">
      <c r="A70" s="8"/>
      <c r="B70" s="17"/>
      <c r="C70" s="17"/>
      <c r="F70" s="17"/>
    </row>
    <row r="71" spans="1:6" ht="12.75">
      <c r="A71" s="8"/>
      <c r="B71" s="17"/>
      <c r="C71" s="17"/>
      <c r="F71" s="17"/>
    </row>
    <row r="72" spans="1:6" ht="12.75">
      <c r="A72" s="8"/>
      <c r="B72" s="17"/>
      <c r="C72" s="17"/>
      <c r="F72" s="17"/>
    </row>
    <row r="73" spans="1:6" ht="12.75">
      <c r="A73" s="8"/>
      <c r="B73" s="17"/>
      <c r="F73" s="17"/>
    </row>
    <row r="74" spans="1:6" ht="12.75">
      <c r="A74" s="8"/>
      <c r="B74" s="17"/>
      <c r="F74" s="17"/>
    </row>
    <row r="75" spans="1:6" ht="12.75">
      <c r="A75" s="8"/>
      <c r="B75" s="17"/>
      <c r="F75" s="17"/>
    </row>
    <row r="76" spans="1:6" ht="12.75">
      <c r="A76" s="8"/>
      <c r="B76" s="17"/>
      <c r="F76" s="17"/>
    </row>
    <row r="77" spans="1:6" ht="12.75">
      <c r="A77" s="8"/>
      <c r="B77" s="17"/>
      <c r="F77" s="17"/>
    </row>
    <row r="78" spans="1:6" ht="12.75">
      <c r="A78" s="8"/>
      <c r="B78" s="17"/>
      <c r="F78" s="17"/>
    </row>
    <row r="79" spans="1:6" ht="12.75">
      <c r="A79" s="8"/>
      <c r="B79" s="17"/>
      <c r="F79" s="17"/>
    </row>
    <row r="80" spans="1:6" ht="12.75">
      <c r="A80" s="8"/>
      <c r="B80" s="17"/>
      <c r="F80" s="17"/>
    </row>
    <row r="81" spans="1:6" ht="12.75">
      <c r="A81" s="8"/>
      <c r="B81" s="17"/>
      <c r="F81" s="17"/>
    </row>
    <row r="82" spans="1:6" ht="12.75">
      <c r="A82" s="8"/>
      <c r="B82" s="17"/>
      <c r="F82" s="17"/>
    </row>
    <row r="84" ht="12.75">
      <c r="A84" s="8"/>
    </row>
    <row r="85" ht="12.75">
      <c r="A85" s="8"/>
    </row>
    <row r="87" ht="12.75">
      <c r="A87" s="8"/>
    </row>
    <row r="89" ht="12.75">
      <c r="A89" s="8" t="s">
        <v>118</v>
      </c>
    </row>
    <row r="90" ht="12.75">
      <c r="A90" s="8" t="s">
        <v>118</v>
      </c>
    </row>
    <row r="91" ht="12.75">
      <c r="A91" s="8"/>
    </row>
    <row r="92" ht="12.75">
      <c r="A92" s="8" t="s">
        <v>118</v>
      </c>
    </row>
    <row r="93" ht="12.75">
      <c r="A93" s="8" t="s">
        <v>118</v>
      </c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scale="78"/>
  <rowBreaks count="1" manualBreakCount="1">
    <brk id="6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G54"/>
  <sheetViews>
    <sheetView workbookViewId="0" topLeftCell="A1">
      <selection activeCell="A1" sqref="A1"/>
    </sheetView>
  </sheetViews>
  <sheetFormatPr defaultColWidth="10.28125" defaultRowHeight="12.75"/>
  <cols>
    <col min="1" max="1" width="31.28125" style="3" customWidth="1"/>
    <col min="2" max="2" width="16.421875" style="3" customWidth="1"/>
    <col min="3" max="3" width="18.28125" style="3" customWidth="1"/>
    <col min="4" max="16384" width="10.28125" style="3" customWidth="1"/>
  </cols>
  <sheetData>
    <row r="1" ht="12.75">
      <c r="A1" s="32" t="s">
        <v>125</v>
      </c>
    </row>
    <row r="3" spans="1:3" ht="12.75">
      <c r="A3" s="3" t="s">
        <v>126</v>
      </c>
      <c r="B3" s="20" t="s">
        <v>127</v>
      </c>
      <c r="C3" s="20" t="s">
        <v>128</v>
      </c>
    </row>
    <row r="4" spans="1:3" ht="12.75">
      <c r="A4" s="33"/>
      <c r="B4" s="34" t="s">
        <v>129</v>
      </c>
      <c r="C4" s="34" t="s">
        <v>130</v>
      </c>
    </row>
    <row r="6" spans="1:3" ht="12.75">
      <c r="A6" s="3" t="s">
        <v>131</v>
      </c>
      <c r="B6" s="35">
        <v>20795.367</v>
      </c>
      <c r="C6" s="35">
        <v>21715.957</v>
      </c>
    </row>
    <row r="7" spans="1:3" ht="12.75">
      <c r="A7" s="3" t="s">
        <v>132</v>
      </c>
      <c r="B7" s="35">
        <v>2029.619</v>
      </c>
      <c r="C7" s="35">
        <v>2222.789</v>
      </c>
    </row>
    <row r="8" spans="1:3" ht="12.75">
      <c r="A8" s="3" t="s">
        <v>133</v>
      </c>
      <c r="B8" s="35">
        <v>766.812</v>
      </c>
      <c r="C8" s="35">
        <v>3061.798</v>
      </c>
    </row>
    <row r="9" spans="1:3" ht="12.75">
      <c r="A9" s="3" t="s">
        <v>134</v>
      </c>
      <c r="B9" s="35">
        <v>696.88</v>
      </c>
      <c r="C9" s="35">
        <v>2137.787</v>
      </c>
    </row>
    <row r="10" spans="1:3" ht="12.75">
      <c r="A10" s="3" t="s">
        <v>135</v>
      </c>
      <c r="B10" s="35">
        <v>583.877</v>
      </c>
      <c r="C10" s="35">
        <v>1493.67</v>
      </c>
    </row>
    <row r="11" spans="1:3" ht="12.75">
      <c r="A11" s="3" t="s">
        <v>136</v>
      </c>
      <c r="B11" s="35">
        <v>569.577</v>
      </c>
      <c r="C11" s="35">
        <v>1806.795</v>
      </c>
    </row>
    <row r="12" spans="1:3" ht="12.75">
      <c r="A12" s="3" t="s">
        <v>137</v>
      </c>
      <c r="B12" s="35">
        <v>521.87</v>
      </c>
      <c r="C12" s="35">
        <v>1348.724</v>
      </c>
    </row>
    <row r="13" spans="1:3" ht="12.75">
      <c r="A13" s="3" t="s">
        <v>138</v>
      </c>
      <c r="B13" s="35">
        <v>445.123</v>
      </c>
      <c r="C13" s="35">
        <v>781.069</v>
      </c>
    </row>
    <row r="14" spans="1:3" ht="12.75">
      <c r="A14" s="3" t="s">
        <v>139</v>
      </c>
      <c r="B14" s="35">
        <v>408.862</v>
      </c>
      <c r="C14" s="35">
        <v>1133.58</v>
      </c>
    </row>
    <row r="15" spans="1:3" ht="12.75">
      <c r="A15" s="3" t="s">
        <v>140</v>
      </c>
      <c r="B15" s="35">
        <v>327.462</v>
      </c>
      <c r="C15" s="35">
        <v>543.651</v>
      </c>
    </row>
    <row r="16" spans="1:3" ht="12.75">
      <c r="A16" s="3" t="s">
        <v>141</v>
      </c>
      <c r="B16" s="35">
        <v>313.518</v>
      </c>
      <c r="C16" s="35">
        <v>282.208</v>
      </c>
    </row>
    <row r="17" spans="1:3" ht="12.75">
      <c r="A17" s="3" t="s">
        <v>142</v>
      </c>
      <c r="B17" s="35">
        <v>311.933</v>
      </c>
      <c r="C17" s="35">
        <v>598.267</v>
      </c>
    </row>
    <row r="18" spans="1:3" ht="12.75">
      <c r="A18" s="3" t="s">
        <v>143</v>
      </c>
      <c r="B18" s="35">
        <v>293.044</v>
      </c>
      <c r="C18" s="35">
        <v>970.77</v>
      </c>
    </row>
    <row r="19" spans="1:3" ht="12.75">
      <c r="A19" s="3" t="s">
        <v>144</v>
      </c>
      <c r="B19" s="35">
        <v>273.858</v>
      </c>
      <c r="C19" s="35">
        <v>614.153</v>
      </c>
    </row>
    <row r="20" spans="1:3" ht="12.75">
      <c r="A20" s="3" t="s">
        <v>145</v>
      </c>
      <c r="B20" s="35">
        <v>246.625</v>
      </c>
      <c r="C20" s="35">
        <v>470.102</v>
      </c>
    </row>
    <row r="21" spans="1:3" ht="12.75">
      <c r="A21" s="3" t="s">
        <v>146</v>
      </c>
      <c r="B21" s="35">
        <f>B22-SUM(B6:B20)</f>
        <v>2278.639999999996</v>
      </c>
      <c r="C21" s="35">
        <f>C22-SUM(C6:C20)</f>
        <v>7899.806000000004</v>
      </c>
    </row>
    <row r="22" spans="1:3" ht="12.75">
      <c r="A22" s="3" t="s">
        <v>147</v>
      </c>
      <c r="B22" s="35">
        <v>30863.067</v>
      </c>
      <c r="C22" s="35">
        <v>47081.126</v>
      </c>
    </row>
    <row r="24" ht="12.75">
      <c r="A24" s="18"/>
    </row>
    <row r="25" ht="12.75">
      <c r="A25" s="32" t="s">
        <v>148</v>
      </c>
    </row>
    <row r="26" ht="12.75">
      <c r="A26" s="32"/>
    </row>
    <row r="27" spans="1:3" ht="12.75">
      <c r="A27" s="32" t="s">
        <v>149</v>
      </c>
      <c r="B27" s="20" t="s">
        <v>127</v>
      </c>
      <c r="C27" s="20" t="s">
        <v>128</v>
      </c>
    </row>
    <row r="28" spans="1:3" ht="12.75">
      <c r="A28" s="36"/>
      <c r="B28" s="34" t="s">
        <v>129</v>
      </c>
      <c r="C28" s="34" t="s">
        <v>130</v>
      </c>
    </row>
    <row r="29" ht="12.75">
      <c r="A29" s="3" t="s">
        <v>150</v>
      </c>
    </row>
    <row r="30" spans="1:3" ht="12.75">
      <c r="A30" s="20" t="s">
        <v>151</v>
      </c>
      <c r="B30" s="35">
        <v>3308.419</v>
      </c>
      <c r="C30" s="35">
        <v>3085.954</v>
      </c>
    </row>
    <row r="31" spans="1:3" ht="12.75">
      <c r="A31" s="20" t="s">
        <v>152</v>
      </c>
      <c r="B31" s="35">
        <v>2894.017</v>
      </c>
      <c r="C31" s="35">
        <v>2655.256</v>
      </c>
    </row>
    <row r="32" spans="1:3" ht="12.75">
      <c r="A32" s="20" t="s">
        <v>153</v>
      </c>
      <c r="B32" s="35">
        <v>2465.283</v>
      </c>
      <c r="C32" s="35">
        <v>2828.298</v>
      </c>
    </row>
    <row r="33" spans="1:3" ht="12.75">
      <c r="A33" s="20" t="s">
        <v>154</v>
      </c>
      <c r="B33" s="35">
        <v>1584.289</v>
      </c>
      <c r="C33" s="35">
        <v>1448.522</v>
      </c>
    </row>
    <row r="34" spans="1:3" ht="12.75">
      <c r="A34" s="20" t="s">
        <v>155</v>
      </c>
      <c r="B34" s="35">
        <v>1036.164</v>
      </c>
      <c r="C34" s="35">
        <v>834.135</v>
      </c>
    </row>
    <row r="35" spans="1:3" ht="12.75">
      <c r="A35" s="20" t="s">
        <v>156</v>
      </c>
      <c r="B35" s="35">
        <v>856.217</v>
      </c>
      <c r="C35" s="35">
        <v>1179.867</v>
      </c>
    </row>
    <row r="36" spans="1:3" ht="12.75">
      <c r="A36" s="20" t="s">
        <v>157</v>
      </c>
      <c r="B36" s="35">
        <v>793.931</v>
      </c>
      <c r="C36" s="35">
        <v>892.992</v>
      </c>
    </row>
    <row r="37" spans="1:3" ht="12.75">
      <c r="A37" s="20" t="s">
        <v>158</v>
      </c>
      <c r="B37" s="35">
        <v>754.677</v>
      </c>
      <c r="C37" s="35">
        <v>1944.754</v>
      </c>
    </row>
    <row r="38" spans="1:3" ht="12.75">
      <c r="A38" s="20" t="s">
        <v>159</v>
      </c>
      <c r="B38" s="35">
        <v>687.906</v>
      </c>
      <c r="C38" s="35">
        <v>2203.265</v>
      </c>
    </row>
    <row r="39" spans="1:3" ht="12.75">
      <c r="A39" s="20" t="s">
        <v>160</v>
      </c>
      <c r="B39" s="35">
        <v>628.757</v>
      </c>
      <c r="C39" s="35">
        <v>554.382</v>
      </c>
    </row>
    <row r="40" spans="1:3" ht="12.75">
      <c r="A40" s="20" t="s">
        <v>161</v>
      </c>
      <c r="B40" s="35">
        <v>560.556</v>
      </c>
      <c r="C40" s="35">
        <v>474.64</v>
      </c>
    </row>
    <row r="41" spans="1:7" ht="12.75">
      <c r="A41" s="37" t="s">
        <v>162</v>
      </c>
      <c r="B41" s="35"/>
      <c r="C41" s="35"/>
      <c r="F41" s="35"/>
      <c r="G41" s="35"/>
    </row>
    <row r="42" spans="1:3" ht="12.75">
      <c r="A42" s="20" t="s">
        <v>163</v>
      </c>
      <c r="B42" s="35">
        <v>3438.824</v>
      </c>
      <c r="C42" s="35">
        <v>3268.914</v>
      </c>
    </row>
    <row r="43" spans="1:3" ht="12.75">
      <c r="A43" s="20" t="s">
        <v>164</v>
      </c>
      <c r="B43" s="35">
        <v>1426.501</v>
      </c>
      <c r="C43" s="35">
        <v>1860.227</v>
      </c>
    </row>
    <row r="44" spans="1:3" ht="12.75">
      <c r="A44" s="20" t="s">
        <v>165</v>
      </c>
      <c r="B44" s="35">
        <v>499.891</v>
      </c>
      <c r="C44" s="35">
        <v>258.501</v>
      </c>
    </row>
    <row r="45" spans="1:3" ht="12.75">
      <c r="A45" s="37" t="s">
        <v>166</v>
      </c>
      <c r="B45" s="35"/>
      <c r="C45" s="35"/>
    </row>
    <row r="46" spans="1:3" ht="12.75">
      <c r="A46" s="20" t="s">
        <v>167</v>
      </c>
      <c r="B46" s="35">
        <v>577.99</v>
      </c>
      <c r="C46" s="35">
        <v>3859.257</v>
      </c>
    </row>
    <row r="47" spans="1:3" ht="12.75">
      <c r="A47" s="20"/>
      <c r="B47" s="35"/>
      <c r="C47" s="35"/>
    </row>
    <row r="48" spans="1:3" ht="12.75">
      <c r="A48" s="37" t="s">
        <v>168</v>
      </c>
      <c r="B48" s="35">
        <f>B49-SUM(B30:B46)</f>
        <v>9349.644999999997</v>
      </c>
      <c r="C48" s="35">
        <f>C49-SUM(C30:C46)</f>
        <v>19732.161999999997</v>
      </c>
    </row>
    <row r="49" spans="1:3" ht="12.75">
      <c r="A49" s="3" t="s">
        <v>147</v>
      </c>
      <c r="B49" s="35">
        <v>30863.067</v>
      </c>
      <c r="C49" s="35">
        <v>47081.126</v>
      </c>
    </row>
    <row r="50" ht="12.75">
      <c r="A50" s="38"/>
    </row>
    <row r="51" ht="12.75">
      <c r="A51" s="3" t="s">
        <v>169</v>
      </c>
    </row>
    <row r="52" ht="12.75">
      <c r="A52" s="38"/>
    </row>
    <row r="53" ht="12.75">
      <c r="A53" s="18" t="s">
        <v>174</v>
      </c>
    </row>
    <row r="54" ht="12.75">
      <c r="A54" s="18"/>
    </row>
  </sheetData>
  <printOptions/>
  <pageMargins left="0.75" right="0.75" top="1" bottom="1" header="0.5" footer="0.5"/>
  <pageSetup horizontalDpi="600" verticalDpi="600" orientation="portrait" scale="8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61"/>
  <sheetViews>
    <sheetView workbookViewId="0" topLeftCell="A1">
      <selection activeCell="A1" sqref="A1"/>
    </sheetView>
  </sheetViews>
  <sheetFormatPr defaultColWidth="10.28125" defaultRowHeight="12.75"/>
  <cols>
    <col min="1" max="1" width="9.28125" style="21" customWidth="1"/>
    <col min="2" max="2" width="20.00390625" style="30" customWidth="1"/>
    <col min="3" max="3" width="17.421875" style="30" customWidth="1"/>
    <col min="4" max="4" width="13.7109375" style="31" customWidth="1"/>
    <col min="5" max="16384" width="10.28125" style="21" customWidth="1"/>
  </cols>
  <sheetData>
    <row r="1" spans="1:4" ht="12.75">
      <c r="A1" s="19" t="s">
        <v>119</v>
      </c>
      <c r="B1" s="16"/>
      <c r="C1" s="16"/>
      <c r="D1" s="20"/>
    </row>
    <row r="2" spans="1:4" ht="12.75">
      <c r="A2" s="2"/>
      <c r="B2" s="16"/>
      <c r="C2" s="16"/>
      <c r="D2" s="20"/>
    </row>
    <row r="3" spans="1:4" ht="12.75">
      <c r="A3" s="8" t="s">
        <v>110</v>
      </c>
      <c r="B3" s="22" t="s">
        <v>120</v>
      </c>
      <c r="C3" s="22" t="s">
        <v>121</v>
      </c>
      <c r="D3" s="23" t="s">
        <v>120</v>
      </c>
    </row>
    <row r="4" spans="1:4" ht="12.75">
      <c r="A4" s="24"/>
      <c r="B4" s="25" t="s">
        <v>122</v>
      </c>
      <c r="C4" s="25" t="s">
        <v>123</v>
      </c>
      <c r="D4" s="26" t="s">
        <v>124</v>
      </c>
    </row>
    <row r="5" spans="1:4" ht="12.75">
      <c r="A5" s="2"/>
      <c r="B5" s="106" t="s">
        <v>114</v>
      </c>
      <c r="C5" s="106" t="s">
        <v>114</v>
      </c>
      <c r="D5" s="107" t="s">
        <v>114</v>
      </c>
    </row>
    <row r="6" spans="1:4" ht="12.75">
      <c r="A6" s="2"/>
      <c r="B6" s="16"/>
      <c r="C6" s="16"/>
      <c r="D6" s="20"/>
    </row>
    <row r="7" spans="1:4" ht="12.75">
      <c r="A7" s="8">
        <v>1950</v>
      </c>
      <c r="B7" s="16">
        <v>19.2</v>
      </c>
      <c r="C7" s="22">
        <v>1.489</v>
      </c>
      <c r="D7" s="27">
        <f aca="true" t="shared" si="0" ref="D7:D38">B7+C7</f>
        <v>20.689</v>
      </c>
    </row>
    <row r="8" spans="1:4" ht="12.75">
      <c r="A8" s="8">
        <f aca="true" t="shared" si="1" ref="A8:A49">A7+1</f>
        <v>1951</v>
      </c>
      <c r="B8" s="16">
        <v>21.456220000000002</v>
      </c>
      <c r="C8" s="22">
        <v>1.65378</v>
      </c>
      <c r="D8" s="27">
        <f t="shared" si="0"/>
        <v>23.110000000000003</v>
      </c>
    </row>
    <row r="9" spans="1:4" ht="12.75">
      <c r="A9" s="8">
        <f t="shared" si="1"/>
        <v>1952</v>
      </c>
      <c r="B9" s="16">
        <v>22.88338</v>
      </c>
      <c r="C9" s="22">
        <v>1.7266199999999998</v>
      </c>
      <c r="D9" s="27">
        <f t="shared" si="0"/>
        <v>24.61</v>
      </c>
    </row>
    <row r="10" spans="1:4" ht="12.75">
      <c r="A10" s="8">
        <f t="shared" si="1"/>
        <v>1953</v>
      </c>
      <c r="B10" s="16">
        <v>23.67058</v>
      </c>
      <c r="C10" s="22">
        <v>1.8224200000000002</v>
      </c>
      <c r="D10" s="27">
        <f t="shared" si="0"/>
        <v>25.493000000000002</v>
      </c>
    </row>
    <row r="11" spans="1:4" ht="12.75">
      <c r="A11" s="8">
        <f t="shared" si="1"/>
        <v>1954</v>
      </c>
      <c r="B11" s="16">
        <v>25.2074</v>
      </c>
      <c r="C11" s="22">
        <v>1.9425999999999999</v>
      </c>
      <c r="D11" s="27">
        <f t="shared" si="0"/>
        <v>27.15</v>
      </c>
    </row>
    <row r="12" spans="1:4" ht="12.75">
      <c r="A12" s="8">
        <f t="shared" si="1"/>
        <v>1955</v>
      </c>
      <c r="B12" s="16">
        <v>26.36535</v>
      </c>
      <c r="C12" s="22">
        <v>2.05465</v>
      </c>
      <c r="D12" s="27">
        <f t="shared" si="0"/>
        <v>28.419999999999998</v>
      </c>
    </row>
    <row r="13" spans="1:4" ht="12.75">
      <c r="A13" s="8">
        <f t="shared" si="1"/>
        <v>1956</v>
      </c>
      <c r="B13" s="16">
        <v>27.7589</v>
      </c>
      <c r="C13" s="22">
        <v>2.1411</v>
      </c>
      <c r="D13" s="27">
        <f t="shared" si="0"/>
        <v>29.9</v>
      </c>
    </row>
    <row r="14" spans="1:4" ht="12.75">
      <c r="A14" s="8">
        <f t="shared" si="1"/>
        <v>1957</v>
      </c>
      <c r="B14" s="16">
        <v>28.64042</v>
      </c>
      <c r="C14" s="22">
        <v>2.2795799999999997</v>
      </c>
      <c r="D14" s="27">
        <f t="shared" si="0"/>
        <v>30.919999999999998</v>
      </c>
    </row>
    <row r="15" spans="1:4" ht="12.75">
      <c r="A15" s="8">
        <f t="shared" si="1"/>
        <v>1958</v>
      </c>
      <c r="B15" s="16">
        <v>30.2128</v>
      </c>
      <c r="C15" s="22">
        <v>2.4762</v>
      </c>
      <c r="D15" s="27">
        <f t="shared" si="0"/>
        <v>32.689</v>
      </c>
    </row>
    <row r="16" spans="1:4" ht="12.75">
      <c r="A16" s="8">
        <f t="shared" si="1"/>
        <v>1959</v>
      </c>
      <c r="B16" s="16">
        <v>33.37886</v>
      </c>
      <c r="C16" s="22">
        <v>2.7711400000000004</v>
      </c>
      <c r="D16" s="27">
        <f t="shared" si="0"/>
        <v>36.150000000000006</v>
      </c>
    </row>
    <row r="17" spans="1:4" ht="12.75">
      <c r="A17" s="8">
        <f t="shared" si="1"/>
        <v>1960</v>
      </c>
      <c r="B17" s="16">
        <v>36.368990000000004</v>
      </c>
      <c r="C17" s="22">
        <v>3.01101</v>
      </c>
      <c r="D17" s="27">
        <f t="shared" si="0"/>
        <v>39.38</v>
      </c>
    </row>
    <row r="18" spans="1:4" ht="12.75">
      <c r="A18" s="8">
        <f t="shared" si="1"/>
        <v>1961</v>
      </c>
      <c r="B18" s="16">
        <v>39.49301</v>
      </c>
      <c r="C18" s="22">
        <v>3.17699</v>
      </c>
      <c r="D18" s="27">
        <f t="shared" si="0"/>
        <v>42.67</v>
      </c>
    </row>
    <row r="19" spans="1:4" ht="12.75">
      <c r="A19" s="8">
        <f t="shared" si="1"/>
        <v>1962</v>
      </c>
      <c r="B19" s="16">
        <v>42.93651</v>
      </c>
      <c r="C19" s="22">
        <v>3.2834899999999996</v>
      </c>
      <c r="D19" s="27">
        <f t="shared" si="0"/>
        <v>46.22</v>
      </c>
    </row>
    <row r="20" spans="1:4" ht="12.75">
      <c r="A20" s="8">
        <f t="shared" si="1"/>
        <v>1963</v>
      </c>
      <c r="B20" s="16">
        <v>44.194680000000005</v>
      </c>
      <c r="C20" s="22">
        <v>3.3753200000000003</v>
      </c>
      <c r="D20" s="27">
        <f t="shared" si="0"/>
        <v>47.57000000000001</v>
      </c>
    </row>
    <row r="21" spans="1:4" ht="12.75">
      <c r="A21" s="8">
        <f t="shared" si="1"/>
        <v>1964</v>
      </c>
      <c r="B21" s="16">
        <v>48.45608</v>
      </c>
      <c r="C21" s="22">
        <v>3.56392</v>
      </c>
      <c r="D21" s="27">
        <f t="shared" si="0"/>
        <v>52.02</v>
      </c>
    </row>
    <row r="22" spans="1:4" ht="12.75">
      <c r="A22" s="8">
        <f t="shared" si="1"/>
        <v>1965</v>
      </c>
      <c r="B22" s="16">
        <v>49.04892</v>
      </c>
      <c r="C22" s="22">
        <v>3.69108</v>
      </c>
      <c r="D22" s="27">
        <f t="shared" si="0"/>
        <v>52.74</v>
      </c>
    </row>
    <row r="23" spans="1:4" ht="12.75">
      <c r="A23" s="8">
        <f t="shared" si="1"/>
        <v>1966</v>
      </c>
      <c r="B23" s="16">
        <v>52.62971</v>
      </c>
      <c r="C23" s="22">
        <v>3.8702900000000002</v>
      </c>
      <c r="D23" s="27">
        <f t="shared" si="0"/>
        <v>56.5</v>
      </c>
    </row>
    <row r="24" spans="1:4" ht="12.75">
      <c r="A24" s="8">
        <f t="shared" si="1"/>
        <v>1967</v>
      </c>
      <c r="B24" s="16">
        <v>55.63114</v>
      </c>
      <c r="C24" s="22">
        <v>4.00886</v>
      </c>
      <c r="D24" s="27">
        <f t="shared" si="0"/>
        <v>59.64</v>
      </c>
    </row>
    <row r="25" spans="1:4" ht="12.75">
      <c r="A25" s="8">
        <f t="shared" si="1"/>
        <v>1968</v>
      </c>
      <c r="B25" s="16">
        <v>56.49062000000001</v>
      </c>
      <c r="C25" s="22">
        <v>3.8793800000000003</v>
      </c>
      <c r="D25" s="27">
        <f t="shared" si="0"/>
        <v>60.370000000000005</v>
      </c>
    </row>
    <row r="26" spans="1:4" ht="12.75">
      <c r="A26" s="8">
        <f t="shared" si="1"/>
        <v>1969</v>
      </c>
      <c r="B26" s="16">
        <v>57.3501</v>
      </c>
      <c r="C26" s="22">
        <v>3.7499000000000002</v>
      </c>
      <c r="D26" s="27">
        <f t="shared" si="0"/>
        <v>61.099999999999994</v>
      </c>
    </row>
    <row r="27" spans="1:4" ht="12.75">
      <c r="A27" s="8">
        <f t="shared" si="1"/>
        <v>1970</v>
      </c>
      <c r="B27" s="16">
        <v>58.20860999999999</v>
      </c>
      <c r="C27" s="22">
        <v>3.6203900000000004</v>
      </c>
      <c r="D27" s="27">
        <f t="shared" si="0"/>
        <v>61.82899999999999</v>
      </c>
    </row>
    <row r="28" spans="1:4" ht="12.75">
      <c r="A28" s="8">
        <f t="shared" si="1"/>
        <v>1971</v>
      </c>
      <c r="B28" s="16">
        <v>62.37321</v>
      </c>
      <c r="C28" s="22">
        <v>3.83679</v>
      </c>
      <c r="D28" s="27">
        <f t="shared" si="0"/>
        <v>66.21</v>
      </c>
    </row>
    <row r="29" spans="1:4" ht="12.75">
      <c r="A29" s="8">
        <f t="shared" si="1"/>
        <v>1972</v>
      </c>
      <c r="B29" s="16">
        <v>58.417429999999996</v>
      </c>
      <c r="C29" s="22">
        <v>3.76557</v>
      </c>
      <c r="D29" s="27">
        <f t="shared" si="0"/>
        <v>62.18299999999999</v>
      </c>
    </row>
    <row r="30" spans="1:4" ht="12.75">
      <c r="A30" s="8">
        <f t="shared" si="1"/>
        <v>1973</v>
      </c>
      <c r="B30" s="16">
        <v>58.97144</v>
      </c>
      <c r="C30" s="22">
        <v>3.85356</v>
      </c>
      <c r="D30" s="27">
        <f t="shared" si="0"/>
        <v>62.825</v>
      </c>
    </row>
    <row r="31" spans="1:4" ht="12.75">
      <c r="A31" s="8">
        <f t="shared" si="1"/>
        <v>1974</v>
      </c>
      <c r="B31" s="16">
        <v>62.61085</v>
      </c>
      <c r="C31" s="22">
        <v>3.9861500000000003</v>
      </c>
      <c r="D31" s="27">
        <f t="shared" si="0"/>
        <v>66.597</v>
      </c>
    </row>
    <row r="32" spans="1:4" ht="12.75">
      <c r="A32" s="8">
        <f t="shared" si="1"/>
        <v>1975</v>
      </c>
      <c r="B32" s="16">
        <v>62.406420000000004</v>
      </c>
      <c r="C32" s="22">
        <v>4.08058</v>
      </c>
      <c r="D32" s="27">
        <f t="shared" si="0"/>
        <v>66.48700000000001</v>
      </c>
    </row>
    <row r="33" spans="1:4" ht="12.75">
      <c r="A33" s="8">
        <f t="shared" si="1"/>
        <v>1976</v>
      </c>
      <c r="B33" s="16">
        <v>64.58588999999999</v>
      </c>
      <c r="C33" s="22">
        <v>4.76811</v>
      </c>
      <c r="D33" s="27">
        <f t="shared" si="0"/>
        <v>69.35399999999998</v>
      </c>
    </row>
    <row r="34" spans="1:4" ht="12.75">
      <c r="A34" s="8">
        <f t="shared" si="1"/>
        <v>1977</v>
      </c>
      <c r="B34" s="16">
        <v>63.398920000000004</v>
      </c>
      <c r="C34" s="22">
        <v>4.82508</v>
      </c>
      <c r="D34" s="27">
        <f t="shared" si="0"/>
        <v>68.224</v>
      </c>
    </row>
    <row r="35" spans="1:4" ht="12.75">
      <c r="A35" s="8">
        <f t="shared" si="1"/>
        <v>1978</v>
      </c>
      <c r="B35" s="16">
        <v>65.29991</v>
      </c>
      <c r="C35" s="22">
        <v>4.84809</v>
      </c>
      <c r="D35" s="27">
        <f t="shared" si="0"/>
        <v>70.148</v>
      </c>
    </row>
    <row r="36" spans="1:4" ht="12.75">
      <c r="A36" s="8">
        <f t="shared" si="1"/>
        <v>1979</v>
      </c>
      <c r="B36" s="16">
        <v>66.09312</v>
      </c>
      <c r="C36" s="22">
        <v>4.96188</v>
      </c>
      <c r="D36" s="27">
        <f t="shared" si="0"/>
        <v>71.05499999999999</v>
      </c>
    </row>
    <row r="37" spans="1:4" ht="12.75">
      <c r="A37" s="8">
        <f t="shared" si="1"/>
        <v>1980</v>
      </c>
      <c r="B37" s="16">
        <v>66.97364</v>
      </c>
      <c r="C37" s="22">
        <v>5.15436</v>
      </c>
      <c r="D37" s="27">
        <f t="shared" si="0"/>
        <v>72.128</v>
      </c>
    </row>
    <row r="38" spans="1:4" ht="12.75">
      <c r="A38" s="8">
        <f t="shared" si="1"/>
        <v>1981</v>
      </c>
      <c r="B38" s="16">
        <v>69.35616</v>
      </c>
      <c r="C38" s="22">
        <v>5.42184</v>
      </c>
      <c r="D38" s="27">
        <f t="shared" si="0"/>
        <v>74.778</v>
      </c>
    </row>
    <row r="39" spans="1:4" ht="12.75">
      <c r="A39" s="8">
        <f t="shared" si="1"/>
        <v>1982</v>
      </c>
      <c r="B39" s="16">
        <v>71.11368999999999</v>
      </c>
      <c r="C39" s="22">
        <v>5.615309999999999</v>
      </c>
      <c r="D39" s="27">
        <f aca="true" t="shared" si="2" ref="D39:D55">B39+C39</f>
        <v>76.72899999999998</v>
      </c>
    </row>
    <row r="40" spans="1:4" ht="12.75">
      <c r="A40" s="8">
        <f t="shared" si="1"/>
        <v>1983</v>
      </c>
      <c r="B40" s="16">
        <v>71.61913</v>
      </c>
      <c r="C40" s="22">
        <v>5.92887</v>
      </c>
      <c r="D40" s="27">
        <f t="shared" si="2"/>
        <v>77.548</v>
      </c>
    </row>
    <row r="41" spans="1:4" ht="12.75">
      <c r="A41" s="8">
        <f t="shared" si="1"/>
        <v>1984</v>
      </c>
      <c r="B41" s="16">
        <v>77.6</v>
      </c>
      <c r="C41" s="22">
        <v>6.69</v>
      </c>
      <c r="D41" s="27">
        <f t="shared" si="2"/>
        <v>84.28999999999999</v>
      </c>
    </row>
    <row r="42" spans="1:4" ht="12.75">
      <c r="A42" s="8">
        <f t="shared" si="1"/>
        <v>1985</v>
      </c>
      <c r="B42" s="16">
        <v>79.1</v>
      </c>
      <c r="C42" s="22">
        <v>7.73</v>
      </c>
      <c r="D42" s="27">
        <f t="shared" si="2"/>
        <v>86.83</v>
      </c>
    </row>
    <row r="43" spans="1:4" ht="12.75">
      <c r="A43" s="8">
        <f t="shared" si="1"/>
        <v>1986</v>
      </c>
      <c r="B43" s="16">
        <v>84.6</v>
      </c>
      <c r="C43" s="22">
        <v>8.83</v>
      </c>
      <c r="D43" s="27">
        <f t="shared" si="2"/>
        <v>93.42999999999999</v>
      </c>
    </row>
    <row r="44" spans="1:4" ht="12.75">
      <c r="A44" s="8">
        <f t="shared" si="1"/>
        <v>1987</v>
      </c>
      <c r="B44" s="16">
        <v>85</v>
      </c>
      <c r="C44" s="22">
        <v>10.13</v>
      </c>
      <c r="D44" s="27">
        <f t="shared" si="2"/>
        <v>95.13</v>
      </c>
    </row>
    <row r="45" spans="1:4" ht="12.75">
      <c r="A45" s="8">
        <f t="shared" si="1"/>
        <v>1988</v>
      </c>
      <c r="B45" s="16">
        <v>88.6</v>
      </c>
      <c r="C45" s="16">
        <v>11.7</v>
      </c>
      <c r="D45" s="27">
        <f t="shared" si="2"/>
        <v>100.3</v>
      </c>
    </row>
    <row r="46" spans="1:4" ht="12.75">
      <c r="A46" s="8">
        <f t="shared" si="1"/>
        <v>1989</v>
      </c>
      <c r="B46" s="16">
        <v>89.3</v>
      </c>
      <c r="C46" s="16">
        <v>12.3</v>
      </c>
      <c r="D46" s="27">
        <f t="shared" si="2"/>
        <v>101.6</v>
      </c>
    </row>
    <row r="47" spans="1:4" ht="12.75">
      <c r="A47" s="8">
        <f t="shared" si="1"/>
        <v>1990</v>
      </c>
      <c r="B47" s="16">
        <v>85.9</v>
      </c>
      <c r="C47" s="16">
        <v>13.1</v>
      </c>
      <c r="D47" s="27">
        <f t="shared" si="2"/>
        <v>99</v>
      </c>
    </row>
    <row r="48" spans="1:4" ht="12.75">
      <c r="A48" s="8">
        <f t="shared" si="1"/>
        <v>1991</v>
      </c>
      <c r="B48" s="16">
        <v>84</v>
      </c>
      <c r="C48" s="16">
        <v>13.7</v>
      </c>
      <c r="D48" s="27">
        <f t="shared" si="2"/>
        <v>97.7</v>
      </c>
    </row>
    <row r="49" spans="1:4" ht="12.75">
      <c r="A49" s="8">
        <f t="shared" si="1"/>
        <v>1992</v>
      </c>
      <c r="B49" s="16">
        <v>85</v>
      </c>
      <c r="C49" s="16">
        <v>15.4</v>
      </c>
      <c r="D49" s="27">
        <f t="shared" si="2"/>
        <v>100.4</v>
      </c>
    </row>
    <row r="50" spans="1:4" ht="12.75">
      <c r="A50" s="8">
        <v>1993</v>
      </c>
      <c r="B50" s="16">
        <v>86</v>
      </c>
      <c r="C50" s="16">
        <v>17.8</v>
      </c>
      <c r="D50" s="27">
        <f t="shared" si="2"/>
        <v>103.8</v>
      </c>
    </row>
    <row r="51" spans="1:4" ht="12.75">
      <c r="A51" s="8">
        <v>1994</v>
      </c>
      <c r="B51" s="16">
        <v>91</v>
      </c>
      <c r="C51" s="16">
        <v>20.8</v>
      </c>
      <c r="D51" s="27">
        <f t="shared" si="2"/>
        <v>111.8</v>
      </c>
    </row>
    <row r="52" spans="1:4" ht="12.75">
      <c r="A52" s="8">
        <v>1995</v>
      </c>
      <c r="B52" s="16">
        <v>92</v>
      </c>
      <c r="C52" s="16">
        <v>24.4</v>
      </c>
      <c r="D52" s="27">
        <f t="shared" si="2"/>
        <v>116.4</v>
      </c>
    </row>
    <row r="53" spans="1:4" ht="12.75">
      <c r="A53" s="8">
        <v>1996</v>
      </c>
      <c r="B53" s="16">
        <v>93</v>
      </c>
      <c r="C53" s="16">
        <v>26.8</v>
      </c>
      <c r="D53" s="27">
        <f t="shared" si="2"/>
        <v>119.8</v>
      </c>
    </row>
    <row r="54" spans="1:4" ht="12.75">
      <c r="A54" s="2">
        <v>1997</v>
      </c>
      <c r="B54" s="16">
        <v>93</v>
      </c>
      <c r="C54" s="16">
        <v>28.8</v>
      </c>
      <c r="D54" s="27">
        <f t="shared" si="2"/>
        <v>121.8</v>
      </c>
    </row>
    <row r="55" spans="1:4" ht="12.75">
      <c r="A55" s="2">
        <v>1998</v>
      </c>
      <c r="B55" s="16">
        <v>86</v>
      </c>
      <c r="C55" s="16">
        <v>30.7</v>
      </c>
      <c r="D55" s="27">
        <f t="shared" si="2"/>
        <v>116.7</v>
      </c>
    </row>
    <row r="56" spans="1:4" ht="12.75">
      <c r="A56" s="2"/>
      <c r="B56" s="16"/>
      <c r="C56" s="28"/>
      <c r="D56" s="20"/>
    </row>
    <row r="57" spans="1:4" ht="12.75">
      <c r="A57" s="18" t="s">
        <v>171</v>
      </c>
      <c r="B57" s="16"/>
      <c r="C57" s="16"/>
      <c r="D57" s="20"/>
    </row>
    <row r="58" spans="1:4" ht="12.75">
      <c r="A58" s="18" t="s">
        <v>172</v>
      </c>
      <c r="B58" s="16"/>
      <c r="C58" s="16"/>
      <c r="D58" s="20"/>
    </row>
    <row r="59" spans="1:4" ht="12.75">
      <c r="A59" s="29" t="s">
        <v>173</v>
      </c>
      <c r="B59" s="16"/>
      <c r="C59" s="16"/>
      <c r="D59" s="20"/>
    </row>
    <row r="60" spans="1:4" ht="12.75">
      <c r="A60" s="18" t="s">
        <v>118</v>
      </c>
      <c r="B60" s="16"/>
      <c r="C60" s="16"/>
      <c r="D60" s="20"/>
    </row>
    <row r="61" spans="1:4" ht="12.75">
      <c r="A61" s="18" t="s">
        <v>118</v>
      </c>
      <c r="B61" s="16"/>
      <c r="C61" s="16"/>
      <c r="D61" s="20"/>
    </row>
  </sheetData>
  <printOptions/>
  <pageMargins left="0.75" right="0.75" top="1" bottom="1" header="0.5" footer="0.5"/>
  <pageSetup horizontalDpi="600" verticalDpi="600" orientation="portrait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"/>
    </sheetView>
  </sheetViews>
  <sheetFormatPr defaultColWidth="10.28125" defaultRowHeight="12.75"/>
  <cols>
    <col min="1" max="1" width="20.140625" style="55" customWidth="1"/>
    <col min="2" max="2" width="16.421875" style="55" customWidth="1"/>
    <col min="3" max="3" width="18.28125" style="55" customWidth="1"/>
    <col min="4" max="16384" width="10.28125" style="55" customWidth="1"/>
  </cols>
  <sheetData>
    <row r="1" ht="12.75">
      <c r="A1" s="66" t="s">
        <v>56</v>
      </c>
    </row>
    <row r="3" spans="1:3" ht="12.75">
      <c r="A3" s="55" t="s">
        <v>126</v>
      </c>
      <c r="B3" s="41" t="s">
        <v>127</v>
      </c>
      <c r="C3" s="41" t="s">
        <v>128</v>
      </c>
    </row>
    <row r="4" spans="1:3" ht="12.75">
      <c r="A4" s="67"/>
      <c r="B4" s="68" t="s">
        <v>129</v>
      </c>
      <c r="C4" s="68" t="s">
        <v>130</v>
      </c>
    </row>
    <row r="6" spans="1:3" ht="12.75">
      <c r="A6" s="55" t="s">
        <v>131</v>
      </c>
      <c r="B6" s="62">
        <v>20795.367</v>
      </c>
      <c r="C6" s="62">
        <v>21715.957</v>
      </c>
    </row>
    <row r="7" spans="1:3" ht="12.75">
      <c r="A7" s="55" t="s">
        <v>132</v>
      </c>
      <c r="B7" s="62">
        <v>2029.619</v>
      </c>
      <c r="C7" s="62">
        <v>2222.789</v>
      </c>
    </row>
    <row r="8" spans="1:3" ht="12.75">
      <c r="A8" s="55" t="s">
        <v>133</v>
      </c>
      <c r="B8" s="62">
        <v>766.812</v>
      </c>
      <c r="C8" s="62">
        <v>3061.798</v>
      </c>
    </row>
    <row r="9" spans="1:3" ht="12.75">
      <c r="A9" s="55" t="s">
        <v>134</v>
      </c>
      <c r="B9" s="62">
        <v>696.88</v>
      </c>
      <c r="C9" s="62">
        <v>2137.787</v>
      </c>
    </row>
    <row r="10" spans="1:3" ht="12.75">
      <c r="A10" s="55" t="s">
        <v>135</v>
      </c>
      <c r="B10" s="62">
        <v>583.877</v>
      </c>
      <c r="C10" s="62">
        <v>1493.67</v>
      </c>
    </row>
    <row r="11" spans="1:3" ht="12.75">
      <c r="A11" s="55" t="s">
        <v>136</v>
      </c>
      <c r="B11" s="62">
        <v>569.577</v>
      </c>
      <c r="C11" s="62">
        <v>1806.795</v>
      </c>
    </row>
    <row r="12" spans="1:3" ht="12.75">
      <c r="A12" s="55" t="s">
        <v>137</v>
      </c>
      <c r="B12" s="62">
        <v>521.87</v>
      </c>
      <c r="C12" s="62">
        <v>1348.724</v>
      </c>
    </row>
    <row r="13" spans="1:3" ht="12.75">
      <c r="A13" s="55" t="s">
        <v>138</v>
      </c>
      <c r="B13" s="62">
        <v>445.123</v>
      </c>
      <c r="C13" s="62">
        <v>781.069</v>
      </c>
    </row>
    <row r="14" spans="1:3" ht="12.75">
      <c r="A14" s="55" t="s">
        <v>139</v>
      </c>
      <c r="B14" s="62">
        <v>408.862</v>
      </c>
      <c r="C14" s="62">
        <v>1133.58</v>
      </c>
    </row>
    <row r="15" spans="1:3" ht="12.75">
      <c r="A15" s="55" t="s">
        <v>140</v>
      </c>
      <c r="B15" s="62">
        <v>327.462</v>
      </c>
      <c r="C15" s="62">
        <v>543.651</v>
      </c>
    </row>
    <row r="16" spans="1:3" ht="12.75">
      <c r="A16" s="55" t="s">
        <v>141</v>
      </c>
      <c r="B16" s="62">
        <v>313.518</v>
      </c>
      <c r="C16" s="62">
        <v>282.208</v>
      </c>
    </row>
    <row r="17" spans="1:3" ht="12.75">
      <c r="A17" s="55" t="s">
        <v>142</v>
      </c>
      <c r="B17" s="62">
        <v>311.933</v>
      </c>
      <c r="C17" s="62">
        <v>598.267</v>
      </c>
    </row>
    <row r="18" spans="1:3" ht="12.75">
      <c r="A18" s="55" t="s">
        <v>143</v>
      </c>
      <c r="B18" s="62">
        <v>293.044</v>
      </c>
      <c r="C18" s="62">
        <v>970.77</v>
      </c>
    </row>
    <row r="19" spans="1:3" ht="12.75">
      <c r="A19" s="55" t="s">
        <v>144</v>
      </c>
      <c r="B19" s="62">
        <v>273.858</v>
      </c>
      <c r="C19" s="62">
        <v>614.153</v>
      </c>
    </row>
    <row r="20" spans="1:3" ht="12.75">
      <c r="A20" s="55" t="s">
        <v>145</v>
      </c>
      <c r="B20" s="62">
        <v>246.625</v>
      </c>
      <c r="C20" s="62">
        <v>470.102</v>
      </c>
    </row>
    <row r="21" spans="1:3" ht="12.75">
      <c r="A21" s="55" t="s">
        <v>146</v>
      </c>
      <c r="B21" s="62">
        <f>B22-SUM(B6:B20)</f>
        <v>2278.639999999996</v>
      </c>
      <c r="C21" s="62">
        <f>C22-SUM(C6:C20)</f>
        <v>7899.806000000004</v>
      </c>
    </row>
    <row r="22" spans="1:3" ht="12.75">
      <c r="A22" s="55" t="s">
        <v>147</v>
      </c>
      <c r="B22" s="62">
        <v>30863.067</v>
      </c>
      <c r="C22" s="62">
        <v>47081.126</v>
      </c>
    </row>
    <row r="24" ht="12.75">
      <c r="A24" s="52"/>
    </row>
    <row r="25" ht="12.75">
      <c r="A25" s="66" t="s">
        <v>148</v>
      </c>
    </row>
    <row r="26" ht="12.75">
      <c r="A26" s="66"/>
    </row>
    <row r="27" spans="1:3" ht="12.75">
      <c r="A27" s="66" t="s">
        <v>149</v>
      </c>
      <c r="B27" s="41" t="s">
        <v>127</v>
      </c>
      <c r="C27" s="41" t="s">
        <v>128</v>
      </c>
    </row>
    <row r="28" spans="1:3" ht="12.75">
      <c r="A28" s="69"/>
      <c r="B28" s="68" t="s">
        <v>129</v>
      </c>
      <c r="C28" s="68" t="s">
        <v>130</v>
      </c>
    </row>
    <row r="30" spans="1:3" ht="14.25">
      <c r="A30" s="55" t="s">
        <v>44</v>
      </c>
      <c r="B30" s="62">
        <v>3438.824</v>
      </c>
      <c r="C30" s="62">
        <v>3268.914</v>
      </c>
    </row>
    <row r="31" spans="1:3" ht="12.75">
      <c r="A31" s="55" t="s">
        <v>151</v>
      </c>
      <c r="B31" s="62">
        <v>3308.419</v>
      </c>
      <c r="C31" s="62">
        <v>3085.954</v>
      </c>
    </row>
    <row r="32" spans="1:3" ht="12.75">
      <c r="A32" s="55" t="s">
        <v>57</v>
      </c>
      <c r="B32" s="62">
        <v>2894.017</v>
      </c>
      <c r="C32" s="62">
        <v>2655.256</v>
      </c>
    </row>
    <row r="33" spans="1:3" ht="12.75">
      <c r="A33" s="55" t="s">
        <v>153</v>
      </c>
      <c r="B33" s="62">
        <v>2465.283</v>
      </c>
      <c r="C33" s="62">
        <v>2828.298</v>
      </c>
    </row>
    <row r="34" spans="1:3" ht="12.75">
      <c r="A34" s="55" t="s">
        <v>154</v>
      </c>
      <c r="B34" s="62">
        <v>1584.289</v>
      </c>
      <c r="C34" s="62">
        <v>1448.522</v>
      </c>
    </row>
    <row r="35" spans="1:3" ht="12.75">
      <c r="A35" s="55" t="s">
        <v>164</v>
      </c>
      <c r="B35" s="62">
        <v>1426.501</v>
      </c>
      <c r="C35" s="62">
        <v>1860.227</v>
      </c>
    </row>
    <row r="36" spans="1:3" ht="12.75">
      <c r="A36" s="55" t="s">
        <v>155</v>
      </c>
      <c r="B36" s="62">
        <v>1036.164</v>
      </c>
      <c r="C36" s="62">
        <v>834.135</v>
      </c>
    </row>
    <row r="37" spans="1:3" ht="12.75">
      <c r="A37" s="55" t="s">
        <v>156</v>
      </c>
      <c r="B37" s="62">
        <v>856.217</v>
      </c>
      <c r="C37" s="62">
        <v>1179.867</v>
      </c>
    </row>
    <row r="38" spans="1:3" ht="12.75">
      <c r="A38" s="55" t="s">
        <v>157</v>
      </c>
      <c r="B38" s="62">
        <v>793.931</v>
      </c>
      <c r="C38" s="62">
        <v>892.992</v>
      </c>
    </row>
    <row r="39" spans="1:3" ht="12.75">
      <c r="A39" s="55" t="s">
        <v>58</v>
      </c>
      <c r="B39" s="62">
        <v>754.677</v>
      </c>
      <c r="C39" s="62">
        <v>1944.754</v>
      </c>
    </row>
    <row r="40" spans="1:3" ht="12.75">
      <c r="A40" s="55" t="s">
        <v>159</v>
      </c>
      <c r="B40" s="62">
        <v>687.906</v>
      </c>
      <c r="C40" s="62">
        <v>2203.265</v>
      </c>
    </row>
    <row r="41" spans="1:3" ht="12.75">
      <c r="A41" s="55" t="s">
        <v>160</v>
      </c>
      <c r="B41" s="62">
        <v>628.757</v>
      </c>
      <c r="C41" s="62">
        <v>554.382</v>
      </c>
    </row>
    <row r="42" spans="1:3" ht="12.75">
      <c r="A42" s="55" t="s">
        <v>167</v>
      </c>
      <c r="B42" s="62">
        <v>577.99</v>
      </c>
      <c r="C42" s="62">
        <v>3859.257</v>
      </c>
    </row>
    <row r="43" spans="1:3" ht="12.75">
      <c r="A43" s="55" t="s">
        <v>161</v>
      </c>
      <c r="B43" s="62">
        <v>560.556</v>
      </c>
      <c r="C43" s="62">
        <v>474.64</v>
      </c>
    </row>
    <row r="44" spans="1:3" ht="14.25">
      <c r="A44" s="55" t="s">
        <v>45</v>
      </c>
      <c r="B44" s="62">
        <v>499.891</v>
      </c>
      <c r="C44" s="62">
        <v>258.501</v>
      </c>
    </row>
    <row r="45" spans="1:3" ht="12.75">
      <c r="A45" s="55" t="s">
        <v>146</v>
      </c>
      <c r="B45" s="62">
        <f>B46-SUM(B30:B44)</f>
        <v>9349.644999999997</v>
      </c>
      <c r="C45" s="62">
        <f>C46-SUM(C30:C44)</f>
        <v>19732.161999999997</v>
      </c>
    </row>
    <row r="46" spans="1:3" ht="12.75">
      <c r="A46" s="55" t="s">
        <v>147</v>
      </c>
      <c r="B46" s="62">
        <v>30863.067</v>
      </c>
      <c r="C46" s="62">
        <v>47081.126</v>
      </c>
    </row>
    <row r="47" ht="12.75">
      <c r="A47" s="70"/>
    </row>
    <row r="48" ht="12.75">
      <c r="A48" s="55" t="s">
        <v>169</v>
      </c>
    </row>
    <row r="49" ht="12.75">
      <c r="A49" s="70"/>
    </row>
    <row r="50" ht="12.75">
      <c r="A50" s="52" t="s">
        <v>59</v>
      </c>
    </row>
    <row r="51" ht="12.75">
      <c r="A51" s="52" t="s">
        <v>60</v>
      </c>
    </row>
  </sheetData>
  <printOptions/>
  <pageMargins left="0.75" right="0.75" top="1" bottom="1" header="0.5" footer="0.5"/>
  <pageSetup horizontalDpi="600" verticalDpi="600" orientation="portrait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"/>
    </sheetView>
  </sheetViews>
  <sheetFormatPr defaultColWidth="10.28125" defaultRowHeight="12.75"/>
  <cols>
    <col min="1" max="1" width="5.28125" style="56" customWidth="1"/>
    <col min="2" max="2" width="12.28125" style="56" customWidth="1"/>
    <col min="3" max="3" width="13.8515625" style="56" customWidth="1"/>
    <col min="4" max="4" width="11.421875" style="56" customWidth="1"/>
    <col min="5" max="5" width="12.421875" style="56" customWidth="1"/>
    <col min="6" max="6" width="11.421875" style="56" customWidth="1"/>
    <col min="7" max="16384" width="10.28125" style="56" customWidth="1"/>
  </cols>
  <sheetData>
    <row r="1" spans="1:6" ht="12.75">
      <c r="A1" s="39" t="s">
        <v>175</v>
      </c>
      <c r="B1" s="55"/>
      <c r="C1" s="55"/>
      <c r="D1" s="55"/>
      <c r="E1" s="55"/>
      <c r="F1" s="55"/>
    </row>
    <row r="2" spans="1:6" ht="12.75">
      <c r="A2" s="55"/>
      <c r="B2" s="55"/>
      <c r="C2" s="55"/>
      <c r="D2" s="55"/>
      <c r="E2" s="55"/>
      <c r="F2" s="55"/>
    </row>
    <row r="3" spans="1:6" ht="12.75">
      <c r="A3" s="46" t="s">
        <v>110</v>
      </c>
      <c r="B3" s="46" t="s">
        <v>120</v>
      </c>
      <c r="C3" s="46" t="s">
        <v>54</v>
      </c>
      <c r="D3" s="46" t="s">
        <v>120</v>
      </c>
      <c r="E3" s="46" t="s">
        <v>122</v>
      </c>
      <c r="F3" s="46" t="s">
        <v>176</v>
      </c>
    </row>
    <row r="4" spans="1:6" ht="12.75">
      <c r="A4" s="55"/>
      <c r="B4" s="49" t="s">
        <v>124</v>
      </c>
      <c r="C4" s="49" t="s">
        <v>55</v>
      </c>
      <c r="D4" s="49" t="s">
        <v>122</v>
      </c>
      <c r="E4" s="49" t="s">
        <v>55</v>
      </c>
      <c r="F4" s="49" t="s">
        <v>123</v>
      </c>
    </row>
    <row r="5" spans="1:6" ht="12.75">
      <c r="A5" s="55"/>
      <c r="B5" s="104" t="s">
        <v>114</v>
      </c>
      <c r="C5" s="104" t="s">
        <v>115</v>
      </c>
      <c r="D5" s="104" t="s">
        <v>114</v>
      </c>
      <c r="E5" s="104" t="s">
        <v>115</v>
      </c>
      <c r="F5" s="104" t="s">
        <v>114</v>
      </c>
    </row>
    <row r="6" spans="1:6" ht="12.75">
      <c r="A6" s="55"/>
      <c r="B6" s="55"/>
      <c r="C6" s="55"/>
      <c r="D6" s="55"/>
      <c r="E6" s="55"/>
      <c r="F6" s="55"/>
    </row>
    <row r="7" spans="1:6" ht="12.75">
      <c r="A7" s="57">
        <v>1950</v>
      </c>
      <c r="B7" s="50">
        <v>19</v>
      </c>
      <c r="C7" s="58">
        <v>7.5</v>
      </c>
      <c r="D7" s="59">
        <v>19.2</v>
      </c>
      <c r="E7" s="60">
        <v>7.511736933442075</v>
      </c>
      <c r="F7" s="57">
        <v>1.5</v>
      </c>
    </row>
    <row r="8" spans="1:6" ht="12.75">
      <c r="A8" s="57">
        <f aca="true" t="shared" si="0" ref="A8:A49">A7+1</f>
        <v>1951</v>
      </c>
      <c r="B8" s="50">
        <v>23.5</v>
      </c>
      <c r="C8" s="58">
        <v>9.062710126526714</v>
      </c>
      <c r="D8" s="59">
        <v>21.456220000000002</v>
      </c>
      <c r="E8" s="60">
        <v>8.272223873130914</v>
      </c>
      <c r="F8" s="61">
        <v>1.65378</v>
      </c>
    </row>
    <row r="9" spans="1:6" ht="12.75">
      <c r="A9" s="57">
        <f t="shared" si="0"/>
        <v>1952</v>
      </c>
      <c r="B9" s="50">
        <v>25.1</v>
      </c>
      <c r="C9" s="58">
        <v>9.525253108355638</v>
      </c>
      <c r="D9" s="59">
        <v>22.88338</v>
      </c>
      <c r="E9" s="60">
        <v>8.681731056039212</v>
      </c>
      <c r="F9" s="61">
        <v>1.7266199999999998</v>
      </c>
    </row>
    <row r="10" spans="1:6" ht="12.75">
      <c r="A10" s="57">
        <f t="shared" si="0"/>
        <v>1953</v>
      </c>
      <c r="B10" s="50">
        <v>25.9</v>
      </c>
      <c r="C10" s="58">
        <v>9.662601302637443</v>
      </c>
      <c r="D10" s="59">
        <v>23.67058</v>
      </c>
      <c r="E10" s="60">
        <v>8.828588465672572</v>
      </c>
      <c r="F10" s="61">
        <v>1.8224200000000002</v>
      </c>
    </row>
    <row r="11" spans="1:6" ht="12.75">
      <c r="A11" s="57">
        <f t="shared" si="0"/>
        <v>1954</v>
      </c>
      <c r="B11" s="50">
        <v>27.6</v>
      </c>
      <c r="C11" s="58">
        <v>10.116199275816335</v>
      </c>
      <c r="D11" s="59">
        <v>25.2074</v>
      </c>
      <c r="E11" s="60">
        <v>9.236961836207843</v>
      </c>
      <c r="F11" s="61">
        <v>1.9425999999999999</v>
      </c>
    </row>
    <row r="12" spans="1:6" ht="12.75">
      <c r="A12" s="57">
        <f t="shared" si="0"/>
        <v>1955</v>
      </c>
      <c r="B12" s="50">
        <v>26</v>
      </c>
      <c r="C12" s="58">
        <v>9.4</v>
      </c>
      <c r="D12" s="59">
        <v>26.36535</v>
      </c>
      <c r="E12" s="60">
        <v>9.48288379282118</v>
      </c>
      <c r="F12" s="61">
        <v>2.05465</v>
      </c>
    </row>
    <row r="13" spans="1:6" ht="12.75">
      <c r="A13" s="57">
        <f t="shared" si="0"/>
        <v>1956</v>
      </c>
      <c r="B13" s="50">
        <v>30.4</v>
      </c>
      <c r="C13" s="58">
        <v>10.732431906398237</v>
      </c>
      <c r="D13" s="59">
        <v>27.7589</v>
      </c>
      <c r="E13" s="60">
        <v>9.7978461179526</v>
      </c>
      <c r="F13" s="61">
        <v>2.1411</v>
      </c>
    </row>
    <row r="14" spans="1:6" ht="12.75">
      <c r="A14" s="57">
        <f t="shared" si="0"/>
        <v>1957</v>
      </c>
      <c r="B14" s="50">
        <v>31.5</v>
      </c>
      <c r="C14" s="58">
        <v>10.906150456070058</v>
      </c>
      <c r="D14" s="59">
        <v>28.64042</v>
      </c>
      <c r="E14" s="60">
        <v>9.914010268696092</v>
      </c>
      <c r="F14" s="61">
        <v>2.2795799999999997</v>
      </c>
    </row>
    <row r="15" spans="1:6" ht="12.75">
      <c r="A15" s="57">
        <f t="shared" si="0"/>
        <v>1958</v>
      </c>
      <c r="B15" s="50">
        <v>33.2</v>
      </c>
      <c r="C15" s="58">
        <v>11.274498850538185</v>
      </c>
      <c r="D15" s="59">
        <v>30.2128</v>
      </c>
      <c r="E15" s="60">
        <v>10.258043524700629</v>
      </c>
      <c r="F15" s="61">
        <v>2.4762</v>
      </c>
    </row>
    <row r="16" spans="1:6" ht="12.75">
      <c r="A16" s="57">
        <f t="shared" si="0"/>
        <v>1959</v>
      </c>
      <c r="B16" s="50">
        <v>36.7</v>
      </c>
      <c r="C16" s="58">
        <v>12.245795528396444</v>
      </c>
      <c r="D16" s="59">
        <v>33.37886</v>
      </c>
      <c r="E16" s="60">
        <v>11.135570614599471</v>
      </c>
      <c r="F16" s="61">
        <v>2.7711400000000004</v>
      </c>
    </row>
    <row r="17" spans="1:6" ht="12.75">
      <c r="A17" s="57">
        <f t="shared" si="0"/>
        <v>1960</v>
      </c>
      <c r="B17" s="50">
        <v>36</v>
      </c>
      <c r="C17" s="58">
        <v>11.9</v>
      </c>
      <c r="D17" s="59">
        <v>36.368990000000004</v>
      </c>
      <c r="E17" s="60">
        <v>11.96564436300838</v>
      </c>
      <c r="F17" s="61">
        <v>3.01101</v>
      </c>
    </row>
    <row r="18" spans="1:6" ht="12.75">
      <c r="A18" s="57">
        <f t="shared" si="0"/>
        <v>1961</v>
      </c>
      <c r="B18" s="50">
        <v>43.4</v>
      </c>
      <c r="C18" s="58">
        <v>14.092955493286318</v>
      </c>
      <c r="D18" s="59">
        <v>39.49301</v>
      </c>
      <c r="E18" s="60">
        <v>12.822095374601023</v>
      </c>
      <c r="F18" s="61">
        <v>3.17699</v>
      </c>
    </row>
    <row r="19" spans="1:6" ht="12.75">
      <c r="A19" s="57">
        <f t="shared" si="0"/>
        <v>1962</v>
      </c>
      <c r="B19" s="50">
        <v>47</v>
      </c>
      <c r="C19" s="58">
        <v>14.989345050505635</v>
      </c>
      <c r="D19" s="59">
        <v>42.93651</v>
      </c>
      <c r="E19" s="60">
        <v>13.691117219056007</v>
      </c>
      <c r="F19" s="61">
        <v>3.2834899999999996</v>
      </c>
    </row>
    <row r="20" spans="1:6" ht="12.75">
      <c r="A20" s="57">
        <f t="shared" si="0"/>
        <v>1963</v>
      </c>
      <c r="B20" s="50">
        <v>48.3</v>
      </c>
      <c r="C20" s="58">
        <v>15.070419173250494</v>
      </c>
      <c r="D20" s="59">
        <v>44.194680000000005</v>
      </c>
      <c r="E20" s="60">
        <v>13.78721735555611</v>
      </c>
      <c r="F20" s="61">
        <v>3.3753200000000003</v>
      </c>
    </row>
    <row r="21" spans="1:6" ht="12.75">
      <c r="A21" s="57">
        <f t="shared" si="0"/>
        <v>1964</v>
      </c>
      <c r="B21" s="50">
        <v>52.7</v>
      </c>
      <c r="C21" s="58">
        <v>16.086979743873712</v>
      </c>
      <c r="D21" s="59">
        <v>48.45608</v>
      </c>
      <c r="E21" s="60">
        <v>14.78902705947592</v>
      </c>
      <c r="F21" s="61">
        <v>3.56392</v>
      </c>
    </row>
    <row r="22" spans="1:6" ht="12.75">
      <c r="A22" s="57">
        <f t="shared" si="0"/>
        <v>1965</v>
      </c>
      <c r="B22" s="50">
        <v>49</v>
      </c>
      <c r="C22" s="58">
        <v>14.7</v>
      </c>
      <c r="D22" s="59">
        <v>49.04892</v>
      </c>
      <c r="E22" s="60">
        <v>14.661587435799994</v>
      </c>
      <c r="F22" s="61">
        <v>3.69108</v>
      </c>
    </row>
    <row r="23" spans="1:6" ht="12.75">
      <c r="A23" s="57">
        <f t="shared" si="0"/>
        <v>1966</v>
      </c>
      <c r="B23" s="50">
        <v>53</v>
      </c>
      <c r="C23" s="58">
        <v>15.54772215459035</v>
      </c>
      <c r="D23" s="59">
        <v>52.62971</v>
      </c>
      <c r="E23" s="60">
        <v>15.408939887965218</v>
      </c>
      <c r="F23" s="61">
        <v>3.8702900000000002</v>
      </c>
    </row>
    <row r="24" spans="1:6" ht="12.75">
      <c r="A24" s="57">
        <f t="shared" si="0"/>
        <v>1967</v>
      </c>
      <c r="B24" s="50">
        <v>56</v>
      </c>
      <c r="C24" s="58">
        <v>16.088802640791613</v>
      </c>
      <c r="D24" s="59">
        <v>55.63114</v>
      </c>
      <c r="E24" s="60">
        <v>15.962228188805526</v>
      </c>
      <c r="F24" s="61">
        <v>4.00886</v>
      </c>
    </row>
    <row r="25" spans="1:6" ht="12.75">
      <c r="A25" s="57">
        <f t="shared" si="0"/>
        <v>1968</v>
      </c>
      <c r="B25" s="50">
        <v>56</v>
      </c>
      <c r="C25" s="58">
        <v>15.76352989810557</v>
      </c>
      <c r="D25" s="59">
        <v>56.49062000000001</v>
      </c>
      <c r="E25" s="60">
        <v>15.881892873094092</v>
      </c>
      <c r="F25" s="61">
        <v>3.8793800000000003</v>
      </c>
    </row>
    <row r="26" spans="1:6" ht="12.75">
      <c r="A26" s="57">
        <f t="shared" si="0"/>
        <v>1969</v>
      </c>
      <c r="B26" s="50">
        <v>57</v>
      </c>
      <c r="C26" s="58">
        <v>15.727062189306913</v>
      </c>
      <c r="D26" s="59">
        <v>57.3501</v>
      </c>
      <c r="E26" s="60">
        <v>15.792638318186075</v>
      </c>
      <c r="F26" s="61">
        <v>3.7499000000000002</v>
      </c>
    </row>
    <row r="27" spans="1:6" ht="12.75">
      <c r="A27" s="57">
        <f t="shared" si="0"/>
        <v>1970</v>
      </c>
      <c r="B27" s="50">
        <v>58</v>
      </c>
      <c r="C27" s="58">
        <v>15.6920117342234</v>
      </c>
      <c r="D27" s="59">
        <v>58.20860999999999</v>
      </c>
      <c r="E27" s="60">
        <v>15.704207941533326</v>
      </c>
      <c r="F27" s="61">
        <v>3.6203900000000004</v>
      </c>
    </row>
    <row r="28" spans="1:6" ht="12.75">
      <c r="A28" s="57">
        <f t="shared" si="0"/>
        <v>1971</v>
      </c>
      <c r="B28" s="50">
        <v>62</v>
      </c>
      <c r="C28" s="58">
        <v>16.437511696989663</v>
      </c>
      <c r="D28" s="59">
        <v>62.37321</v>
      </c>
      <c r="E28" s="60">
        <v>16.48362308326098</v>
      </c>
      <c r="F28" s="61">
        <v>3.83679</v>
      </c>
    </row>
    <row r="29" spans="1:6" ht="12.75">
      <c r="A29" s="57">
        <f t="shared" si="0"/>
        <v>1972</v>
      </c>
      <c r="B29" s="50">
        <v>58</v>
      </c>
      <c r="C29" s="58">
        <v>15.074438905084218</v>
      </c>
      <c r="D29" s="59">
        <v>58.417429999999996</v>
      </c>
      <c r="E29" s="60">
        <v>15.131200237313244</v>
      </c>
      <c r="F29" s="61">
        <v>3.76557</v>
      </c>
    </row>
    <row r="30" spans="1:6" ht="12.75">
      <c r="A30" s="57">
        <f t="shared" si="0"/>
        <v>1973</v>
      </c>
      <c r="B30" s="50">
        <v>59</v>
      </c>
      <c r="C30" s="58">
        <v>15.038417986012918</v>
      </c>
      <c r="D30" s="59">
        <v>58.97144</v>
      </c>
      <c r="E30" s="60">
        <v>14.978413545827408</v>
      </c>
      <c r="F30" s="61">
        <v>3.85356</v>
      </c>
    </row>
    <row r="31" spans="1:6" ht="12.75">
      <c r="A31" s="57">
        <f t="shared" si="0"/>
        <v>1974</v>
      </c>
      <c r="B31" s="50">
        <v>63</v>
      </c>
      <c r="C31" s="58">
        <v>15.753949073134365</v>
      </c>
      <c r="D31" s="59">
        <v>62.61085</v>
      </c>
      <c r="E31" s="60">
        <v>15.602723721406534</v>
      </c>
      <c r="F31" s="61">
        <v>3.9861500000000003</v>
      </c>
    </row>
    <row r="32" spans="1:6" ht="12.75">
      <c r="A32" s="57">
        <f t="shared" si="0"/>
        <v>1975</v>
      </c>
      <c r="B32" s="50">
        <v>62</v>
      </c>
      <c r="C32" s="58">
        <v>15.215808244082218</v>
      </c>
      <c r="D32" s="59">
        <v>62.406420000000004</v>
      </c>
      <c r="E32" s="60">
        <v>15.27214202382539</v>
      </c>
      <c r="F32" s="61">
        <v>4.08058</v>
      </c>
    </row>
    <row r="33" spans="1:6" ht="12.75">
      <c r="A33" s="57">
        <f t="shared" si="0"/>
        <v>1976</v>
      </c>
      <c r="B33" s="50">
        <v>65</v>
      </c>
      <c r="C33" s="58">
        <v>15.670776718794812</v>
      </c>
      <c r="D33" s="59">
        <v>64.58588999999999</v>
      </c>
      <c r="E33" s="60">
        <v>15.531669298257754</v>
      </c>
      <c r="F33" s="61">
        <v>4.76811</v>
      </c>
    </row>
    <row r="34" spans="1:6" ht="12.75">
      <c r="A34" s="57">
        <f t="shared" si="0"/>
        <v>1977</v>
      </c>
      <c r="B34" s="50">
        <v>63</v>
      </c>
      <c r="C34" s="58">
        <v>14.925421183505872</v>
      </c>
      <c r="D34" s="59">
        <v>63.398920000000004</v>
      </c>
      <c r="E34" s="60">
        <v>14.985556557549325</v>
      </c>
      <c r="F34" s="61">
        <v>4.82508</v>
      </c>
    </row>
    <row r="35" spans="1:6" ht="12.75">
      <c r="A35" s="57">
        <f t="shared" si="0"/>
        <v>1978</v>
      </c>
      <c r="B35" s="50">
        <v>65</v>
      </c>
      <c r="C35" s="58">
        <v>15.13696103545951</v>
      </c>
      <c r="D35" s="59">
        <v>65.29991</v>
      </c>
      <c r="E35" s="60">
        <v>15.175627957549644</v>
      </c>
      <c r="F35" s="61">
        <v>4.84809</v>
      </c>
    </row>
    <row r="36" spans="1:6" ht="12.75">
      <c r="A36" s="57">
        <f t="shared" si="0"/>
        <v>1979</v>
      </c>
      <c r="B36" s="50">
        <v>66</v>
      </c>
      <c r="C36" s="58">
        <v>15.112439234484098</v>
      </c>
      <c r="D36" s="59">
        <v>66.09312</v>
      </c>
      <c r="E36" s="60">
        <v>15.096176603092438</v>
      </c>
      <c r="F36" s="61">
        <v>4.96188</v>
      </c>
    </row>
    <row r="37" spans="1:6" ht="12.75">
      <c r="A37" s="57">
        <f t="shared" si="0"/>
        <v>1980</v>
      </c>
      <c r="B37" s="50">
        <v>67</v>
      </c>
      <c r="C37" s="58">
        <v>15.088725236730111</v>
      </c>
      <c r="D37" s="59">
        <v>66.97364</v>
      </c>
      <c r="E37" s="60">
        <v>15.037490755875488</v>
      </c>
      <c r="F37" s="61">
        <v>5.15436</v>
      </c>
    </row>
    <row r="38" spans="1:6" ht="12.75">
      <c r="A38" s="57">
        <f t="shared" si="0"/>
        <v>1981</v>
      </c>
      <c r="B38" s="50">
        <v>69</v>
      </c>
      <c r="C38" s="58">
        <v>15.266186446591032</v>
      </c>
      <c r="D38" s="59">
        <v>69.35616</v>
      </c>
      <c r="E38" s="60">
        <v>15.310745188196613</v>
      </c>
      <c r="F38" s="61">
        <v>5.42184</v>
      </c>
    </row>
    <row r="39" spans="1:6" ht="12.75">
      <c r="A39" s="57">
        <f t="shared" si="0"/>
        <v>1982</v>
      </c>
      <c r="B39" s="50">
        <v>71</v>
      </c>
      <c r="C39" s="58">
        <v>15.437520978588115</v>
      </c>
      <c r="D39" s="59">
        <v>71.11368999999999</v>
      </c>
      <c r="E39" s="60">
        <v>15.42544738167434</v>
      </c>
      <c r="F39" s="61">
        <v>5.615309999999999</v>
      </c>
    </row>
    <row r="40" spans="1:6" ht="12.75">
      <c r="A40" s="57">
        <f t="shared" si="0"/>
        <v>1983</v>
      </c>
      <c r="B40" s="50">
        <v>72</v>
      </c>
      <c r="C40" s="58">
        <v>15.389300441421506</v>
      </c>
      <c r="D40" s="59">
        <v>71.61913</v>
      </c>
      <c r="E40" s="60">
        <v>15.268987304783138</v>
      </c>
      <c r="F40" s="61">
        <v>5.92887</v>
      </c>
    </row>
    <row r="41" spans="1:6" ht="12.75">
      <c r="A41" s="57">
        <f t="shared" si="0"/>
        <v>1984</v>
      </c>
      <c r="B41" s="50">
        <v>84.7</v>
      </c>
      <c r="C41" s="58">
        <v>17.801722850476853</v>
      </c>
      <c r="D41" s="59">
        <v>77.6</v>
      </c>
      <c r="E41" s="60">
        <v>16.268636862435322</v>
      </c>
      <c r="F41" s="61">
        <v>6.69</v>
      </c>
    </row>
    <row r="42" spans="1:6" ht="12.75">
      <c r="A42" s="57">
        <f t="shared" si="0"/>
        <v>1985</v>
      </c>
      <c r="B42" s="50">
        <v>86.7</v>
      </c>
      <c r="C42" s="58">
        <v>17.923008021570205</v>
      </c>
      <c r="D42" s="59">
        <v>79.1</v>
      </c>
      <c r="E42" s="60">
        <v>16.30734627294074</v>
      </c>
      <c r="F42" s="61">
        <v>7.73</v>
      </c>
    </row>
    <row r="43" spans="1:6" ht="12.75">
      <c r="A43" s="57">
        <f t="shared" si="0"/>
        <v>1986</v>
      </c>
      <c r="B43" s="50">
        <v>93.8</v>
      </c>
      <c r="C43" s="58">
        <v>19.05274747540552</v>
      </c>
      <c r="D43" s="59">
        <v>84.6</v>
      </c>
      <c r="E43" s="60">
        <v>17.149874068565936</v>
      </c>
      <c r="F43" s="61">
        <v>8.83</v>
      </c>
    </row>
    <row r="44" spans="1:6" ht="12.75">
      <c r="A44" s="57">
        <f t="shared" si="0"/>
        <v>1987</v>
      </c>
      <c r="B44" s="50">
        <v>95.2</v>
      </c>
      <c r="C44" s="58">
        <v>19.00582261678952</v>
      </c>
      <c r="D44" s="59">
        <v>85</v>
      </c>
      <c r="E44" s="60">
        <v>16.93735885844803</v>
      </c>
      <c r="F44" s="61">
        <v>10.13</v>
      </c>
    </row>
    <row r="45" spans="1:6" ht="12.75">
      <c r="A45" s="57">
        <f t="shared" si="0"/>
        <v>1988</v>
      </c>
      <c r="B45" s="50">
        <v>100.7</v>
      </c>
      <c r="C45" s="58">
        <v>19.76521936892954</v>
      </c>
      <c r="D45" s="59">
        <v>88.6</v>
      </c>
      <c r="E45" s="60">
        <v>17.35699744258591</v>
      </c>
      <c r="F45" s="62">
        <v>11.7</v>
      </c>
    </row>
    <row r="46" spans="1:6" ht="12.75">
      <c r="A46" s="57">
        <f t="shared" si="0"/>
        <v>1989</v>
      </c>
      <c r="B46" s="50">
        <v>101.3</v>
      </c>
      <c r="C46" s="58">
        <v>19.55362553714286</v>
      </c>
      <c r="D46" s="59">
        <v>89.3</v>
      </c>
      <c r="E46" s="60">
        <v>17.205158482136426</v>
      </c>
      <c r="F46" s="62">
        <v>12.3</v>
      </c>
    </row>
    <row r="47" spans="1:6" ht="12.75">
      <c r="A47" s="57">
        <f t="shared" si="0"/>
        <v>1990</v>
      </c>
      <c r="B47" s="50">
        <v>99.1</v>
      </c>
      <c r="C47" s="58">
        <v>18.817259286069376</v>
      </c>
      <c r="D47" s="59">
        <v>85.9</v>
      </c>
      <c r="E47" s="60">
        <v>16.278212397868636</v>
      </c>
      <c r="F47" s="62">
        <v>13.1</v>
      </c>
    </row>
    <row r="48" spans="1:6" ht="12.75">
      <c r="A48" s="57">
        <f t="shared" si="0"/>
        <v>1991</v>
      </c>
      <c r="B48" s="50">
        <v>97.7</v>
      </c>
      <c r="C48" s="58">
        <v>18.273891787691994</v>
      </c>
      <c r="D48" s="55">
        <v>84</v>
      </c>
      <c r="E48" s="60">
        <v>15.878515242006765</v>
      </c>
      <c r="F48" s="62">
        <v>13.7</v>
      </c>
    </row>
    <row r="49" spans="1:6" ht="12.75">
      <c r="A49" s="57">
        <f t="shared" si="0"/>
        <v>1992</v>
      </c>
      <c r="B49" s="50">
        <v>100.4</v>
      </c>
      <c r="C49" s="58">
        <v>18.50210655892711</v>
      </c>
      <c r="D49" s="55">
        <v>85</v>
      </c>
      <c r="E49" s="60">
        <v>15.840441099435443</v>
      </c>
      <c r="F49" s="62">
        <v>15.4</v>
      </c>
    </row>
    <row r="50" spans="1:6" ht="12.75">
      <c r="A50" s="57">
        <v>1993</v>
      </c>
      <c r="B50" s="50">
        <v>103.8</v>
      </c>
      <c r="C50" s="58">
        <v>18.850816380702508</v>
      </c>
      <c r="D50" s="55">
        <v>86</v>
      </c>
      <c r="E50" s="60">
        <v>15.806948478743044</v>
      </c>
      <c r="F50" s="62">
        <v>17.8</v>
      </c>
    </row>
    <row r="51" spans="1:6" ht="12.75">
      <c r="A51" s="57">
        <v>1994</v>
      </c>
      <c r="B51" s="50">
        <v>111.8</v>
      </c>
      <c r="C51" s="58">
        <v>20.0129725921373</v>
      </c>
      <c r="D51" s="55">
        <v>91</v>
      </c>
      <c r="E51" s="60">
        <v>16.54593162828661</v>
      </c>
      <c r="F51" s="62">
        <v>20.8</v>
      </c>
    </row>
    <row r="52" spans="1:6" ht="12.75">
      <c r="A52" s="57">
        <v>1995</v>
      </c>
      <c r="B52" s="50">
        <v>116.4</v>
      </c>
      <c r="C52" s="58">
        <v>20.5422874458281</v>
      </c>
      <c r="D52" s="55">
        <v>92</v>
      </c>
      <c r="E52" s="60">
        <v>16.36642464180929</v>
      </c>
      <c r="F52" s="62">
        <v>24.4</v>
      </c>
    </row>
    <row r="53" spans="1:6" ht="12.75">
      <c r="A53" s="57">
        <v>1996</v>
      </c>
      <c r="B53" s="50">
        <v>119.8</v>
      </c>
      <c r="C53" s="59">
        <v>20.856190206102628</v>
      </c>
      <c r="D53" s="55">
        <v>93</v>
      </c>
      <c r="E53" s="60">
        <v>16.420955112849136</v>
      </c>
      <c r="F53" s="62">
        <v>26.8</v>
      </c>
    </row>
    <row r="54" spans="1:6" ht="12.75">
      <c r="A54" s="55">
        <v>1997</v>
      </c>
      <c r="B54" s="63">
        <v>121.8</v>
      </c>
      <c r="C54" s="59">
        <v>20.921236030703128</v>
      </c>
      <c r="D54" s="55">
        <v>93</v>
      </c>
      <c r="E54" s="60">
        <v>16.043297477272322</v>
      </c>
      <c r="F54" s="62">
        <v>28.8</v>
      </c>
    </row>
    <row r="55" spans="1:6" ht="12.75">
      <c r="A55" s="55">
        <v>1998</v>
      </c>
      <c r="B55" s="63">
        <v>116.7</v>
      </c>
      <c r="C55" s="59">
        <v>19.78109083710977</v>
      </c>
      <c r="D55" s="55">
        <v>86</v>
      </c>
      <c r="E55" s="59">
        <f>86/5.919</f>
        <v>14.529481331305965</v>
      </c>
      <c r="F55" s="62">
        <v>30.7</v>
      </c>
    </row>
    <row r="56" spans="1:6" ht="12.75">
      <c r="A56" s="55"/>
      <c r="B56" s="55"/>
      <c r="C56" s="55"/>
      <c r="D56" s="55"/>
      <c r="E56" s="64"/>
      <c r="F56" s="65"/>
    </row>
    <row r="57" spans="1:6" ht="12.75">
      <c r="A57" s="52" t="s">
        <v>170</v>
      </c>
      <c r="B57" s="55"/>
      <c r="C57" s="55"/>
      <c r="D57" s="55"/>
      <c r="E57" s="55"/>
      <c r="F57" s="55"/>
    </row>
    <row r="58" spans="1:6" ht="12.75">
      <c r="A58" s="52" t="s">
        <v>117</v>
      </c>
      <c r="B58" s="55"/>
      <c r="C58" s="55"/>
      <c r="D58" s="55"/>
      <c r="E58" s="55"/>
      <c r="F58" s="55"/>
    </row>
    <row r="59" spans="1:6" ht="12.75">
      <c r="A59" s="52"/>
      <c r="B59" s="55"/>
      <c r="C59" s="55"/>
      <c r="D59" s="55"/>
      <c r="E59" s="55"/>
      <c r="F59" s="55"/>
    </row>
    <row r="60" spans="1:6" ht="12.75">
      <c r="A60" s="52" t="s">
        <v>177</v>
      </c>
      <c r="B60" s="55"/>
      <c r="C60" s="55"/>
      <c r="D60" s="55"/>
      <c r="E60" s="55"/>
      <c r="F60" s="55"/>
    </row>
    <row r="61" spans="1:6" ht="12.75">
      <c r="A61" s="52" t="s">
        <v>53</v>
      </c>
      <c r="B61" s="55"/>
      <c r="C61" s="55"/>
      <c r="D61" s="55"/>
      <c r="E61" s="55"/>
      <c r="F61" s="5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A1" sqref="A1"/>
    </sheetView>
  </sheetViews>
  <sheetFormatPr defaultColWidth="17.7109375" defaultRowHeight="12.75"/>
  <cols>
    <col min="1" max="1" width="10.8515625" style="43" customWidth="1"/>
    <col min="2" max="2" width="16.8515625" style="43" customWidth="1"/>
    <col min="3" max="3" width="21.421875" style="43" customWidth="1"/>
    <col min="4" max="5" width="17.7109375" style="43" customWidth="1"/>
    <col min="6" max="6" width="26.7109375" style="43" customWidth="1"/>
    <col min="7" max="16384" width="17.7109375" style="43" customWidth="1"/>
  </cols>
  <sheetData>
    <row r="1" spans="1:5" ht="12.75">
      <c r="A1" s="71" t="s">
        <v>107</v>
      </c>
      <c r="D1" s="55"/>
      <c r="E1" s="55"/>
    </row>
    <row r="2" spans="1:5" ht="12.75">
      <c r="A2" s="71"/>
      <c r="D2" s="55"/>
      <c r="E2" s="55"/>
    </row>
    <row r="3" spans="2:5" ht="12.75">
      <c r="B3" s="127" t="s">
        <v>61</v>
      </c>
      <c r="C3" s="127"/>
      <c r="D3" s="126" t="s">
        <v>109</v>
      </c>
      <c r="E3" s="126"/>
    </row>
    <row r="4" spans="1:6" ht="12.75">
      <c r="A4" s="72" t="s">
        <v>110</v>
      </c>
      <c r="B4" s="72" t="s">
        <v>111</v>
      </c>
      <c r="C4" s="72" t="s">
        <v>112</v>
      </c>
      <c r="D4" s="72" t="s">
        <v>111</v>
      </c>
      <c r="E4" s="72" t="s">
        <v>112</v>
      </c>
      <c r="F4" s="72" t="s">
        <v>62</v>
      </c>
    </row>
    <row r="5" spans="1:6" ht="12.75">
      <c r="A5" s="73"/>
      <c r="B5" s="108" t="s">
        <v>114</v>
      </c>
      <c r="C5" s="108" t="s">
        <v>115</v>
      </c>
      <c r="D5" s="108" t="s">
        <v>114</v>
      </c>
      <c r="E5" s="108" t="s">
        <v>115</v>
      </c>
      <c r="F5" s="108"/>
    </row>
    <row r="6" spans="1:6" ht="12.75">
      <c r="A6" s="73"/>
      <c r="B6" s="73"/>
      <c r="C6" s="73"/>
      <c r="D6" s="74"/>
      <c r="E6" s="74"/>
      <c r="F6" s="73"/>
    </row>
    <row r="7" spans="1:6" ht="12.75">
      <c r="A7" s="44">
        <v>1950</v>
      </c>
      <c r="B7" s="57">
        <v>1.5</v>
      </c>
      <c r="C7" s="75">
        <f aca="true" t="shared" si="0" ref="C7:C38">B7/F7</f>
        <v>0.5868544479251621</v>
      </c>
      <c r="D7" s="76">
        <v>19.343</v>
      </c>
      <c r="E7" s="76">
        <f aca="true" t="shared" si="1" ref="E7:E38">D7/F7</f>
        <v>7.567683724144273</v>
      </c>
      <c r="F7" s="77">
        <v>2.556000053</v>
      </c>
    </row>
    <row r="8" spans="1:6" ht="12.75">
      <c r="A8" s="44">
        <f aca="true" t="shared" si="2" ref="A8:A49">A7+1</f>
        <v>1951</v>
      </c>
      <c r="B8" s="61">
        <v>1.65378</v>
      </c>
      <c r="C8" s="75">
        <f t="shared" si="0"/>
        <v>0.6375977873505417</v>
      </c>
      <c r="D8" s="76">
        <v>19.804</v>
      </c>
      <c r="E8" s="76">
        <f t="shared" si="1"/>
        <v>7.635227527657928</v>
      </c>
      <c r="F8" s="77">
        <v>2.593766843</v>
      </c>
    </row>
    <row r="9" spans="1:6" ht="12.75">
      <c r="A9" s="44">
        <f t="shared" si="2"/>
        <v>1952</v>
      </c>
      <c r="B9" s="61">
        <v>1.7266199999999998</v>
      </c>
      <c r="C9" s="75">
        <f t="shared" si="0"/>
        <v>0.6550627781376013</v>
      </c>
      <c r="D9" s="76">
        <v>20.487</v>
      </c>
      <c r="E9" s="76">
        <f t="shared" si="1"/>
        <v>7.772567870003265</v>
      </c>
      <c r="F9" s="77">
        <v>2.635808441</v>
      </c>
    </row>
    <row r="10" spans="1:6" ht="12.75">
      <c r="A10" s="44">
        <f t="shared" si="2"/>
        <v>1953</v>
      </c>
      <c r="B10" s="61">
        <v>1.8224200000000002</v>
      </c>
      <c r="C10" s="75">
        <f t="shared" si="0"/>
        <v>0.6797212485545774</v>
      </c>
      <c r="D10" s="76">
        <v>22.4</v>
      </c>
      <c r="E10" s="76">
        <f t="shared" si="1"/>
        <v>8.354690997477272</v>
      </c>
      <c r="F10" s="77">
        <v>2.681128483</v>
      </c>
    </row>
    <row r="11" spans="1:6" ht="12.75">
      <c r="A11" s="44">
        <f t="shared" si="2"/>
        <v>1954</v>
      </c>
      <c r="B11" s="61">
        <v>1.9425999999999999</v>
      </c>
      <c r="C11" s="75">
        <f t="shared" si="0"/>
        <v>0.7118434294301417</v>
      </c>
      <c r="D11" s="76">
        <v>23.422</v>
      </c>
      <c r="E11" s="76">
        <f t="shared" si="1"/>
        <v>8.582722538923495</v>
      </c>
      <c r="F11" s="77">
        <v>2.728970894</v>
      </c>
    </row>
    <row r="12" spans="1:6" ht="12.75">
      <c r="A12" s="44">
        <f t="shared" si="2"/>
        <v>1955</v>
      </c>
      <c r="B12" s="61">
        <v>2.05465</v>
      </c>
      <c r="C12" s="75">
        <f t="shared" si="0"/>
        <v>0.7390005133601503</v>
      </c>
      <c r="D12" s="76">
        <v>24.264</v>
      </c>
      <c r="E12" s="76">
        <f t="shared" si="1"/>
        <v>8.727086587093027</v>
      </c>
      <c r="F12" s="77">
        <v>2.7803093</v>
      </c>
    </row>
    <row r="13" spans="1:6" ht="12.75">
      <c r="A13" s="44">
        <f t="shared" si="2"/>
        <v>1956</v>
      </c>
      <c r="B13" s="61">
        <v>2.1411</v>
      </c>
      <c r="C13" s="75">
        <f t="shared" si="0"/>
        <v>0.7557276521457373</v>
      </c>
      <c r="D13" s="76">
        <v>25.759</v>
      </c>
      <c r="E13" s="76">
        <f t="shared" si="1"/>
        <v>9.091956747289736</v>
      </c>
      <c r="F13" s="77">
        <v>2.8331635</v>
      </c>
    </row>
    <row r="14" spans="1:6" ht="12.75">
      <c r="A14" s="44">
        <f t="shared" si="2"/>
        <v>1957</v>
      </c>
      <c r="B14" s="61">
        <v>2.2795799999999997</v>
      </c>
      <c r="C14" s="75">
        <f t="shared" si="0"/>
        <v>0.7890868754129386</v>
      </c>
      <c r="D14" s="76">
        <v>26.074</v>
      </c>
      <c r="E14" s="76">
        <f t="shared" si="1"/>
        <v>9.025632436465036</v>
      </c>
      <c r="F14" s="77">
        <v>2.888883431</v>
      </c>
    </row>
    <row r="15" spans="1:6" ht="12.75">
      <c r="A15" s="44">
        <f t="shared" si="2"/>
        <v>1958</v>
      </c>
      <c r="B15" s="61">
        <v>2.4762</v>
      </c>
      <c r="C15" s="75">
        <f t="shared" si="0"/>
        <v>0.8407352968233229</v>
      </c>
      <c r="D15" s="76">
        <v>26.135</v>
      </c>
      <c r="E15" s="76">
        <f t="shared" si="1"/>
        <v>8.873522729374667</v>
      </c>
      <c r="F15" s="77">
        <v>2.945278983</v>
      </c>
    </row>
    <row r="16" spans="1:6" ht="12.75">
      <c r="A16" s="44">
        <f t="shared" si="2"/>
        <v>1959</v>
      </c>
      <c r="B16" s="61">
        <v>2.7711400000000004</v>
      </c>
      <c r="C16" s="75">
        <f t="shared" si="0"/>
        <v>0.9244840942123602</v>
      </c>
      <c r="D16" s="76">
        <v>26.37</v>
      </c>
      <c r="E16" s="76">
        <f t="shared" si="1"/>
        <v>8.797334513730789</v>
      </c>
      <c r="F16" s="77">
        <v>2.99749884</v>
      </c>
    </row>
    <row r="17" spans="1:6" ht="12.75">
      <c r="A17" s="44">
        <f t="shared" si="2"/>
        <v>1960</v>
      </c>
      <c r="B17" s="61">
        <v>3.01101</v>
      </c>
      <c r="C17" s="75">
        <f t="shared" si="0"/>
        <v>0.9906427105471409</v>
      </c>
      <c r="D17" s="76">
        <v>25.6</v>
      </c>
      <c r="E17" s="76">
        <f t="shared" si="1"/>
        <v>8.422573618156967</v>
      </c>
      <c r="F17" s="77">
        <v>3.039451023</v>
      </c>
    </row>
    <row r="18" spans="1:6" ht="12.75">
      <c r="A18" s="44">
        <f t="shared" si="2"/>
        <v>1961</v>
      </c>
      <c r="B18" s="61">
        <v>3.17699</v>
      </c>
      <c r="C18" s="75">
        <f t="shared" si="0"/>
        <v>1.031465284214946</v>
      </c>
      <c r="D18" s="76">
        <v>27.68444</v>
      </c>
      <c r="E18" s="76">
        <f t="shared" si="1"/>
        <v>8.988236907554516</v>
      </c>
      <c r="F18" s="77">
        <v>3.080074578</v>
      </c>
    </row>
    <row r="19" spans="1:6" ht="12.75">
      <c r="A19" s="44">
        <f t="shared" si="2"/>
        <v>1962</v>
      </c>
      <c r="B19" s="61">
        <v>3.2834899999999996</v>
      </c>
      <c r="C19" s="75">
        <f t="shared" si="0"/>
        <v>1.0470028066463297</v>
      </c>
      <c r="D19" s="76">
        <v>29.202921</v>
      </c>
      <c r="E19" s="76">
        <f t="shared" si="1"/>
        <v>9.31190295973828</v>
      </c>
      <c r="F19" s="77">
        <v>3.136085194</v>
      </c>
    </row>
    <row r="20" spans="1:6" ht="12.75">
      <c r="A20" s="44">
        <f t="shared" si="2"/>
        <v>1963</v>
      </c>
      <c r="B20" s="61">
        <v>3.3753200000000003</v>
      </c>
      <c r="C20" s="75">
        <f t="shared" si="0"/>
        <v>1.052983537488124</v>
      </c>
      <c r="D20" s="76">
        <v>30.855262</v>
      </c>
      <c r="E20" s="76">
        <f t="shared" si="1"/>
        <v>9.625778572367327</v>
      </c>
      <c r="F20" s="77">
        <v>3.205482213</v>
      </c>
    </row>
    <row r="21" spans="1:6" ht="12.75">
      <c r="A21" s="44">
        <f t="shared" si="2"/>
        <v>1964</v>
      </c>
      <c r="B21" s="61">
        <v>3.56392</v>
      </c>
      <c r="C21" s="75">
        <f t="shared" si="0"/>
        <v>1.0877254065497544</v>
      </c>
      <c r="D21" s="76">
        <v>31.27603</v>
      </c>
      <c r="E21" s="76">
        <f t="shared" si="1"/>
        <v>9.545593741445463</v>
      </c>
      <c r="F21" s="77">
        <v>3.276488697</v>
      </c>
    </row>
    <row r="22" spans="1:6" ht="12.75">
      <c r="A22" s="44">
        <f t="shared" si="2"/>
        <v>1965</v>
      </c>
      <c r="B22" s="61">
        <v>3.69108</v>
      </c>
      <c r="C22" s="75">
        <f t="shared" si="0"/>
        <v>1.1033289245213276</v>
      </c>
      <c r="D22" s="76">
        <v>31.85796</v>
      </c>
      <c r="E22" s="76">
        <f t="shared" si="1"/>
        <v>9.522906234555597</v>
      </c>
      <c r="F22" s="77">
        <v>3.345403096</v>
      </c>
    </row>
    <row r="23" spans="1:6" ht="12.75">
      <c r="A23" s="44">
        <f t="shared" si="2"/>
        <v>1966</v>
      </c>
      <c r="B23" s="61">
        <v>3.8702900000000002</v>
      </c>
      <c r="C23" s="75">
        <f t="shared" si="0"/>
        <v>1.133144491181747</v>
      </c>
      <c r="D23" s="76">
        <v>33.5539</v>
      </c>
      <c r="E23" s="76">
        <f t="shared" si="1"/>
        <v>9.823919381406359</v>
      </c>
      <c r="F23" s="77">
        <v>3.415530879</v>
      </c>
    </row>
    <row r="24" spans="1:6" ht="12.75">
      <c r="A24" s="44">
        <f t="shared" si="2"/>
        <v>1967</v>
      </c>
      <c r="B24" s="61">
        <v>4.00886</v>
      </c>
      <c r="C24" s="75">
        <f t="shared" si="0"/>
        <v>1.150261132469601</v>
      </c>
      <c r="D24" s="76">
        <v>35.268871</v>
      </c>
      <c r="E24" s="76">
        <f t="shared" si="1"/>
        <v>10.119687765944498</v>
      </c>
      <c r="F24" s="77">
        <v>3.485173833</v>
      </c>
    </row>
    <row r="25" spans="1:6" ht="12.75">
      <c r="A25" s="44">
        <f t="shared" si="2"/>
        <v>1968</v>
      </c>
      <c r="B25" s="61">
        <v>3.8793800000000003</v>
      </c>
      <c r="C25" s="75">
        <f t="shared" si="0"/>
        <v>1.0906571316445766</v>
      </c>
      <c r="D25" s="76">
        <v>36.966707</v>
      </c>
      <c r="E25" s="76">
        <f t="shared" si="1"/>
        <v>10.392898510320073</v>
      </c>
      <c r="F25" s="77">
        <v>3.556919849</v>
      </c>
    </row>
    <row r="26" spans="1:6" ht="12.75">
      <c r="A26" s="44">
        <f t="shared" si="2"/>
        <v>1969</v>
      </c>
      <c r="B26" s="61">
        <v>3.7499000000000002</v>
      </c>
      <c r="C26" s="75">
        <f t="shared" si="0"/>
        <v>1.032619200827304</v>
      </c>
      <c r="D26" s="76">
        <v>37.929071</v>
      </c>
      <c r="E26" s="76">
        <f t="shared" si="1"/>
        <v>10.444621719017059</v>
      </c>
      <c r="F26" s="77">
        <v>3.631445161</v>
      </c>
    </row>
    <row r="27" spans="1:6" ht="12.75">
      <c r="A27" s="44">
        <f t="shared" si="2"/>
        <v>1970</v>
      </c>
      <c r="B27" s="61">
        <v>3.6203900000000004</v>
      </c>
      <c r="C27" s="75">
        <f t="shared" si="0"/>
        <v>0.9767516762459686</v>
      </c>
      <c r="D27" s="76">
        <v>38.350992</v>
      </c>
      <c r="E27" s="76">
        <f t="shared" si="1"/>
        <v>10.3467846617894</v>
      </c>
      <c r="F27" s="77">
        <v>3.706561338</v>
      </c>
    </row>
    <row r="28" spans="1:6" ht="12.75">
      <c r="A28" s="44">
        <f t="shared" si="2"/>
        <v>1971</v>
      </c>
      <c r="B28" s="61">
        <v>3.83679</v>
      </c>
      <c r="C28" s="75">
        <f t="shared" si="0"/>
        <v>1.0139641716311363</v>
      </c>
      <c r="D28" s="76">
        <v>38.038144</v>
      </c>
      <c r="E28" s="76">
        <f t="shared" si="1"/>
        <v>10.052495750704594</v>
      </c>
      <c r="F28" s="77">
        <v>3.783950269</v>
      </c>
    </row>
    <row r="29" spans="1:6" ht="12.75">
      <c r="A29" s="44">
        <f t="shared" si="2"/>
        <v>1972</v>
      </c>
      <c r="B29" s="61">
        <v>3.76557</v>
      </c>
      <c r="C29" s="75">
        <f t="shared" si="0"/>
        <v>0.9753526246810179</v>
      </c>
      <c r="D29" s="76">
        <v>38.525608</v>
      </c>
      <c r="E29" s="76">
        <f t="shared" si="1"/>
        <v>9.9788485887215</v>
      </c>
      <c r="F29" s="77">
        <v>3.860726782</v>
      </c>
    </row>
    <row r="30" spans="1:6" ht="12.75">
      <c r="A30" s="44">
        <f t="shared" si="2"/>
        <v>1973</v>
      </c>
      <c r="B30" s="61">
        <v>3.85356</v>
      </c>
      <c r="C30" s="75">
        <f t="shared" si="0"/>
        <v>0.9787825310634888</v>
      </c>
      <c r="D30" s="76">
        <v>38.839519</v>
      </c>
      <c r="E30" s="76">
        <f t="shared" si="1"/>
        <v>9.865019024514597</v>
      </c>
      <c r="F30" s="77">
        <v>3.937095195</v>
      </c>
    </row>
    <row r="31" spans="1:6" ht="12.75">
      <c r="A31" s="44">
        <f t="shared" si="2"/>
        <v>1974</v>
      </c>
      <c r="B31" s="61">
        <v>3.9861500000000003</v>
      </c>
      <c r="C31" s="75">
        <f t="shared" si="0"/>
        <v>0.9933549402712895</v>
      </c>
      <c r="D31" s="76">
        <v>41.838027</v>
      </c>
      <c r="E31" s="76">
        <f t="shared" si="1"/>
        <v>10.426103084844671</v>
      </c>
      <c r="F31" s="77">
        <v>4.012815398</v>
      </c>
    </row>
    <row r="32" spans="1:6" ht="12.75">
      <c r="A32" s="44">
        <f t="shared" si="2"/>
        <v>1975</v>
      </c>
      <c r="B32" s="61">
        <v>4.08058</v>
      </c>
      <c r="C32" s="75">
        <f t="shared" si="0"/>
        <v>0.9986023441110932</v>
      </c>
      <c r="D32" s="76">
        <v>43.724705</v>
      </c>
      <c r="E32" s="76">
        <f t="shared" si="1"/>
        <v>10.700339880253797</v>
      </c>
      <c r="F32" s="77">
        <v>4.086291229</v>
      </c>
    </row>
    <row r="33" spans="1:6" ht="12.75">
      <c r="A33" s="44">
        <f t="shared" si="2"/>
        <v>1976</v>
      </c>
      <c r="B33" s="61">
        <v>4.76811</v>
      </c>
      <c r="C33" s="75">
        <f t="shared" si="0"/>
        <v>1.1466391141736343</v>
      </c>
      <c r="D33" s="76">
        <v>46.051956</v>
      </c>
      <c r="E33" s="76">
        <f t="shared" si="1"/>
        <v>11.074613218613493</v>
      </c>
      <c r="F33" s="77">
        <v>4.158335383</v>
      </c>
    </row>
    <row r="34" spans="1:6" ht="12.75">
      <c r="A34" s="44">
        <f t="shared" si="2"/>
        <v>1977</v>
      </c>
      <c r="B34" s="61">
        <v>4.82508</v>
      </c>
      <c r="C34" s="75">
        <f t="shared" si="0"/>
        <v>1.1405006462996543</v>
      </c>
      <c r="D34" s="76">
        <v>46.379287</v>
      </c>
      <c r="E34" s="76">
        <f t="shared" si="1"/>
        <v>10.962638297897062</v>
      </c>
      <c r="F34" s="77">
        <v>4.230668361</v>
      </c>
    </row>
    <row r="35" spans="1:6" ht="12.75">
      <c r="A35" s="44">
        <f t="shared" si="2"/>
        <v>1978</v>
      </c>
      <c r="B35" s="61">
        <v>4.84809</v>
      </c>
      <c r="C35" s="75">
        <f t="shared" si="0"/>
        <v>1.1266908353275962</v>
      </c>
      <c r="D35" s="76">
        <v>46.881991</v>
      </c>
      <c r="E35" s="76">
        <f t="shared" si="1"/>
        <v>10.895323643251434</v>
      </c>
      <c r="F35" s="77">
        <v>4.302946157</v>
      </c>
    </row>
    <row r="36" spans="1:6" ht="12.75">
      <c r="A36" s="44">
        <f t="shared" si="2"/>
        <v>1979</v>
      </c>
      <c r="B36" s="61">
        <v>4.96188</v>
      </c>
      <c r="C36" s="75">
        <f t="shared" si="0"/>
        <v>1.1333315292628385</v>
      </c>
      <c r="D36" s="76">
        <v>45.730797</v>
      </c>
      <c r="E36" s="76">
        <f t="shared" si="1"/>
        <v>10.44526552403896</v>
      </c>
      <c r="F36" s="77">
        <v>4.378136381</v>
      </c>
    </row>
    <row r="37" spans="1:6" ht="12.75">
      <c r="A37" s="44">
        <f t="shared" si="2"/>
        <v>1980</v>
      </c>
      <c r="B37" s="61">
        <v>5.15436</v>
      </c>
      <c r="C37" s="75">
        <f t="shared" si="0"/>
        <v>1.15730070595617</v>
      </c>
      <c r="D37" s="76">
        <v>45.491472</v>
      </c>
      <c r="E37" s="76">
        <f t="shared" si="1"/>
        <v>10.214131853534743</v>
      </c>
      <c r="F37" s="77">
        <v>4.453777634</v>
      </c>
    </row>
    <row r="38" spans="1:6" ht="12.75">
      <c r="A38" s="44">
        <f t="shared" si="2"/>
        <v>1981</v>
      </c>
      <c r="B38" s="61">
        <v>5.42184</v>
      </c>
      <c r="C38" s="75">
        <f t="shared" si="0"/>
        <v>1.1969003285529638</v>
      </c>
      <c r="D38" s="76">
        <v>45.856267</v>
      </c>
      <c r="E38" s="76">
        <f t="shared" si="1"/>
        <v>10.12301746980959</v>
      </c>
      <c r="F38" s="77">
        <v>4.529901004</v>
      </c>
    </row>
    <row r="39" spans="1:6" ht="12.75">
      <c r="A39" s="44">
        <f t="shared" si="2"/>
        <v>1982</v>
      </c>
      <c r="B39" s="61">
        <v>5.615309999999999</v>
      </c>
      <c r="C39" s="75">
        <f aca="true" t="shared" si="3" ref="C39:C55">B39/F39</f>
        <v>1.218030859273225</v>
      </c>
      <c r="D39" s="76">
        <v>45.809018</v>
      </c>
      <c r="E39" s="76">
        <f aca="true" t="shared" si="4" ref="E39:E56">D39/F39</f>
        <v>9.936548036885343</v>
      </c>
      <c r="F39" s="77">
        <v>4.610154133</v>
      </c>
    </row>
    <row r="40" spans="1:6" ht="12.75">
      <c r="A40" s="44">
        <f t="shared" si="2"/>
        <v>1983</v>
      </c>
      <c r="B40" s="61">
        <v>5.92887</v>
      </c>
      <c r="C40" s="75">
        <f t="shared" si="3"/>
        <v>1.2640175992323504</v>
      </c>
      <c r="D40" s="76">
        <v>47.095703</v>
      </c>
      <c r="E40" s="76">
        <f t="shared" si="4"/>
        <v>10.040664990161668</v>
      </c>
      <c r="F40" s="77">
        <v>4.690496401</v>
      </c>
    </row>
    <row r="41" spans="1:6" ht="12.75">
      <c r="A41" s="44">
        <f t="shared" si="2"/>
        <v>1984</v>
      </c>
      <c r="B41" s="61">
        <v>6.69</v>
      </c>
      <c r="C41" s="75">
        <f t="shared" si="3"/>
        <v>1.402540987238303</v>
      </c>
      <c r="D41" s="76">
        <v>48.40608</v>
      </c>
      <c r="E41" s="76">
        <f t="shared" si="4"/>
        <v>10.148207956881357</v>
      </c>
      <c r="F41" s="77">
        <v>4.769914078</v>
      </c>
    </row>
    <row r="42" spans="1:6" ht="12.75">
      <c r="A42" s="44">
        <f t="shared" si="2"/>
        <v>1985</v>
      </c>
      <c r="B42" s="61">
        <v>7.73</v>
      </c>
      <c r="C42" s="75">
        <f t="shared" si="3"/>
        <v>1.5936256218689249</v>
      </c>
      <c r="D42" s="76">
        <v>49.202517</v>
      </c>
      <c r="E42" s="76">
        <f t="shared" si="4"/>
        <v>10.143647057133421</v>
      </c>
      <c r="F42" s="77">
        <v>4.850574623</v>
      </c>
    </row>
    <row r="43" spans="1:6" ht="12.75">
      <c r="A43" s="44">
        <f t="shared" si="2"/>
        <v>1986</v>
      </c>
      <c r="B43" s="61">
        <v>8.83</v>
      </c>
      <c r="C43" s="75">
        <f t="shared" si="3"/>
        <v>1.7899927662581232</v>
      </c>
      <c r="D43" s="76">
        <v>50.91661</v>
      </c>
      <c r="E43" s="76">
        <f t="shared" si="4"/>
        <v>10.321671979885167</v>
      </c>
      <c r="F43" s="77">
        <v>4.932980829</v>
      </c>
    </row>
    <row r="44" spans="1:6" ht="12.75">
      <c r="A44" s="44">
        <f t="shared" si="2"/>
        <v>1987</v>
      </c>
      <c r="B44" s="61">
        <v>10.13</v>
      </c>
      <c r="C44" s="75">
        <f t="shared" si="3"/>
        <v>2.0185346498362184</v>
      </c>
      <c r="D44" s="76">
        <v>50.999074</v>
      </c>
      <c r="E44" s="76">
        <f t="shared" si="4"/>
        <v>10.162230797488784</v>
      </c>
      <c r="F44" s="77">
        <v>5.018492004</v>
      </c>
    </row>
    <row r="45" spans="1:6" ht="12.75">
      <c r="A45" s="44">
        <f t="shared" si="2"/>
        <v>1988</v>
      </c>
      <c r="B45" s="59">
        <v>11.7</v>
      </c>
      <c r="C45" s="75">
        <f t="shared" si="3"/>
        <v>2.2920639963685683</v>
      </c>
      <c r="D45" s="76">
        <v>51.397201</v>
      </c>
      <c r="E45" s="76">
        <f t="shared" si="4"/>
        <v>10.068861019334921</v>
      </c>
      <c r="F45" s="77">
        <v>5.104569514</v>
      </c>
    </row>
    <row r="46" spans="1:6" ht="12.75">
      <c r="A46" s="44">
        <f t="shared" si="2"/>
        <v>1989</v>
      </c>
      <c r="B46" s="59">
        <v>12.3</v>
      </c>
      <c r="C46" s="75">
        <f t="shared" si="3"/>
        <v>2.369803463944883</v>
      </c>
      <c r="D46" s="76">
        <v>51.706134</v>
      </c>
      <c r="E46" s="76">
        <f t="shared" si="4"/>
        <v>9.962063045560837</v>
      </c>
      <c r="F46" s="77">
        <v>5.190303832</v>
      </c>
    </row>
    <row r="47" spans="1:6" ht="12.75">
      <c r="A47" s="44">
        <f t="shared" si="2"/>
        <v>1990</v>
      </c>
      <c r="B47" s="59">
        <v>13.1</v>
      </c>
      <c r="C47" s="75">
        <f t="shared" si="3"/>
        <v>2.482474766147603</v>
      </c>
      <c r="D47" s="76">
        <v>53.366115</v>
      </c>
      <c r="E47" s="76">
        <f t="shared" si="4"/>
        <v>10.112979683574894</v>
      </c>
      <c r="F47" s="77">
        <v>5.276992209</v>
      </c>
    </row>
    <row r="48" spans="1:6" ht="12.75">
      <c r="A48" s="44">
        <f t="shared" si="2"/>
        <v>1991</v>
      </c>
      <c r="B48" s="59">
        <v>13.7</v>
      </c>
      <c r="C48" s="75">
        <f t="shared" si="3"/>
        <v>2.556235708760196</v>
      </c>
      <c r="D48" s="76">
        <v>53.822105</v>
      </c>
      <c r="E48" s="76">
        <f t="shared" si="4"/>
        <v>10.04248078260151</v>
      </c>
      <c r="F48" s="77">
        <v>5.359443166</v>
      </c>
    </row>
    <row r="49" spans="1:6" ht="12.75">
      <c r="A49" s="44">
        <f t="shared" si="2"/>
        <v>1992</v>
      </c>
      <c r="B49" s="59">
        <v>15.4</v>
      </c>
      <c r="C49" s="75">
        <f t="shared" si="3"/>
        <v>2.82996279502675</v>
      </c>
      <c r="D49" s="76">
        <v>52.938274</v>
      </c>
      <c r="E49" s="76">
        <f t="shared" si="4"/>
        <v>9.728139341099475</v>
      </c>
      <c r="F49" s="77">
        <v>5.441767654</v>
      </c>
    </row>
    <row r="50" spans="1:6" ht="12.75">
      <c r="A50" s="44">
        <v>1993</v>
      </c>
      <c r="B50" s="59">
        <v>17.8</v>
      </c>
      <c r="C50" s="75">
        <f t="shared" si="3"/>
        <v>3.2229516944057983</v>
      </c>
      <c r="D50" s="76">
        <v>52.381548</v>
      </c>
      <c r="E50" s="76">
        <f t="shared" si="4"/>
        <v>9.484449375404418</v>
      </c>
      <c r="F50" s="77">
        <v>5.522887616</v>
      </c>
    </row>
    <row r="51" spans="1:6" ht="12.75">
      <c r="A51" s="44">
        <v>1994</v>
      </c>
      <c r="B51" s="59">
        <v>20.8</v>
      </c>
      <c r="C51" s="75">
        <f t="shared" si="3"/>
        <v>3.712571498040577</v>
      </c>
      <c r="D51" s="76">
        <v>53.10481</v>
      </c>
      <c r="E51" s="76">
        <f t="shared" si="4"/>
        <v>9.478625193022125</v>
      </c>
      <c r="F51" s="77">
        <v>5.602585704</v>
      </c>
    </row>
    <row r="52" spans="1:6" ht="12.75">
      <c r="A52" s="44">
        <v>1995</v>
      </c>
      <c r="B52" s="59">
        <v>24.4</v>
      </c>
      <c r="C52" s="75">
        <f t="shared" si="3"/>
        <v>4.29398668021663</v>
      </c>
      <c r="D52" s="76">
        <v>53.96985</v>
      </c>
      <c r="E52" s="76">
        <f t="shared" si="4"/>
        <v>9.497779386610226</v>
      </c>
      <c r="F52" s="77">
        <v>5.682365088</v>
      </c>
    </row>
    <row r="53" spans="1:6" ht="12.75">
      <c r="A53" s="44">
        <v>1996</v>
      </c>
      <c r="B53" s="59">
        <v>26.8</v>
      </c>
      <c r="C53" s="75">
        <f t="shared" si="3"/>
        <v>4.652025338523857</v>
      </c>
      <c r="D53" s="76">
        <v>54.600274</v>
      </c>
      <c r="E53" s="76">
        <f t="shared" si="4"/>
        <v>9.477681273818856</v>
      </c>
      <c r="F53" s="77">
        <v>5.760931648</v>
      </c>
    </row>
    <row r="54" spans="1:6" ht="12.75">
      <c r="A54" s="43">
        <v>1997</v>
      </c>
      <c r="B54" s="59">
        <v>28.8</v>
      </c>
      <c r="C54" s="75">
        <f t="shared" si="3"/>
        <v>4.931130921509529</v>
      </c>
      <c r="D54" s="76">
        <v>55.137854</v>
      </c>
      <c r="E54" s="76">
        <f t="shared" si="4"/>
        <v>9.440693639065204</v>
      </c>
      <c r="F54" s="77">
        <v>5.840445216</v>
      </c>
    </row>
    <row r="55" spans="1:6" ht="12.75">
      <c r="A55" s="43">
        <v>1998</v>
      </c>
      <c r="B55" s="59">
        <v>30.7</v>
      </c>
      <c r="C55" s="75">
        <f t="shared" si="3"/>
        <v>5.186999976116822</v>
      </c>
      <c r="D55" s="76">
        <v>55.25689</v>
      </c>
      <c r="E55" s="76">
        <f t="shared" si="4"/>
        <v>9.33607449870651</v>
      </c>
      <c r="F55" s="78">
        <v>5.918642788</v>
      </c>
    </row>
    <row r="56" spans="1:6" ht="12.75">
      <c r="A56" s="43">
        <v>1999</v>
      </c>
      <c r="B56" s="43" t="s">
        <v>118</v>
      </c>
      <c r="C56" s="40" t="s">
        <v>118</v>
      </c>
      <c r="D56" s="76">
        <v>55.41904</v>
      </c>
      <c r="E56" s="76">
        <f t="shared" si="4"/>
        <v>9.242336516887</v>
      </c>
      <c r="F56" s="77">
        <v>5.99621534</v>
      </c>
    </row>
    <row r="57" spans="1:6" ht="12.75">
      <c r="A57" s="44">
        <f>(A56+1)</f>
        <v>2000</v>
      </c>
      <c r="B57" s="79" t="s">
        <v>118</v>
      </c>
      <c r="C57" s="40" t="s">
        <v>118</v>
      </c>
      <c r="D57" s="76" t="s">
        <v>118</v>
      </c>
      <c r="E57" s="55"/>
      <c r="F57" s="80">
        <v>6.158</v>
      </c>
    </row>
    <row r="58" ht="12.75">
      <c r="C58" s="44"/>
    </row>
    <row r="59" spans="1:6" ht="12.75">
      <c r="A59" s="52" t="s">
        <v>170</v>
      </c>
      <c r="B59" s="44"/>
      <c r="C59" s="80"/>
      <c r="F59" s="44"/>
    </row>
    <row r="60" spans="1:6" ht="12.75">
      <c r="A60" s="52" t="s">
        <v>117</v>
      </c>
      <c r="B60" s="73"/>
      <c r="C60" s="80"/>
      <c r="F60" s="73"/>
    </row>
    <row r="61" spans="1:3" ht="12.75">
      <c r="A61" s="52"/>
      <c r="C61" s="80"/>
    </row>
    <row r="62" spans="1:6" ht="12.75">
      <c r="A62" s="52" t="s">
        <v>177</v>
      </c>
      <c r="B62" s="80"/>
      <c r="C62" s="80"/>
      <c r="F62" s="80"/>
    </row>
    <row r="63" spans="1:6" ht="12.75">
      <c r="A63" s="52" t="s">
        <v>53</v>
      </c>
      <c r="B63" s="80"/>
      <c r="C63" s="80"/>
      <c r="F63" s="80"/>
    </row>
    <row r="64" spans="1:6" ht="12.75">
      <c r="A64" s="44"/>
      <c r="B64" s="80"/>
      <c r="C64" s="80"/>
      <c r="F64" s="80"/>
    </row>
    <row r="65" spans="1:6" ht="12.75">
      <c r="A65" s="44"/>
      <c r="B65" s="80"/>
      <c r="C65" s="80"/>
      <c r="F65" s="80"/>
    </row>
    <row r="66" spans="1:6" ht="12.75">
      <c r="A66" s="44"/>
      <c r="B66" s="80"/>
      <c r="C66" s="80"/>
      <c r="F66" s="80"/>
    </row>
    <row r="67" spans="1:6" ht="12.75">
      <c r="A67" s="44"/>
      <c r="B67" s="80"/>
      <c r="C67" s="80"/>
      <c r="F67" s="80"/>
    </row>
    <row r="68" spans="1:6" ht="12.75">
      <c r="A68" s="44"/>
      <c r="B68" s="80"/>
      <c r="C68" s="80"/>
      <c r="F68" s="80"/>
    </row>
    <row r="69" spans="1:6" ht="12.75">
      <c r="A69" s="44"/>
      <c r="B69" s="80"/>
      <c r="C69" s="80"/>
      <c r="F69" s="80"/>
    </row>
    <row r="70" spans="1:6" ht="12.75">
      <c r="A70" s="44"/>
      <c r="B70" s="80"/>
      <c r="C70" s="80"/>
      <c r="F70" s="80"/>
    </row>
    <row r="71" spans="1:6" ht="12.75">
      <c r="A71" s="44"/>
      <c r="B71" s="80"/>
      <c r="C71" s="80"/>
      <c r="F71" s="80"/>
    </row>
    <row r="72" spans="1:6" ht="12.75">
      <c r="A72" s="44"/>
      <c r="B72" s="80"/>
      <c r="C72" s="80"/>
      <c r="F72" s="80"/>
    </row>
    <row r="73" spans="1:6" ht="12.75">
      <c r="A73" s="44"/>
      <c r="B73" s="80"/>
      <c r="F73" s="80"/>
    </row>
    <row r="74" spans="1:6" ht="12.75">
      <c r="A74" s="44"/>
      <c r="B74" s="80"/>
      <c r="F74" s="80"/>
    </row>
    <row r="75" spans="1:6" ht="12.75">
      <c r="A75" s="44"/>
      <c r="B75" s="80"/>
      <c r="F75" s="80"/>
    </row>
    <row r="76" spans="1:6" ht="12.75">
      <c r="A76" s="44"/>
      <c r="B76" s="80"/>
      <c r="F76" s="80"/>
    </row>
    <row r="77" spans="1:6" ht="12.75">
      <c r="A77" s="44"/>
      <c r="B77" s="80"/>
      <c r="F77" s="80"/>
    </row>
    <row r="78" spans="1:6" ht="12.75">
      <c r="A78" s="44"/>
      <c r="B78" s="80"/>
      <c r="F78" s="80"/>
    </row>
    <row r="79" spans="1:6" ht="12.75">
      <c r="A79" s="44"/>
      <c r="B79" s="80"/>
      <c r="F79" s="80"/>
    </row>
    <row r="80" spans="1:6" ht="12.75">
      <c r="A80" s="44"/>
      <c r="B80" s="80"/>
      <c r="F80" s="80"/>
    </row>
    <row r="81" spans="1:6" ht="12.75">
      <c r="A81" s="44"/>
      <c r="B81" s="80"/>
      <c r="F81" s="80"/>
    </row>
    <row r="82" spans="1:6" ht="12.75">
      <c r="A82" s="44"/>
      <c r="B82" s="80"/>
      <c r="F82" s="80"/>
    </row>
    <row r="84" ht="12.75">
      <c r="A84" s="44"/>
    </row>
    <row r="85" ht="12.75">
      <c r="A85" s="44"/>
    </row>
    <row r="87" ht="12.75">
      <c r="A87" s="44"/>
    </row>
    <row r="89" ht="12.75">
      <c r="A89" s="44" t="s">
        <v>118</v>
      </c>
    </row>
    <row r="90" ht="12.75">
      <c r="A90" s="44" t="s">
        <v>118</v>
      </c>
    </row>
    <row r="91" ht="12.75">
      <c r="A91" s="44"/>
    </row>
    <row r="92" ht="12.75">
      <c r="A92" s="44" t="s">
        <v>118</v>
      </c>
    </row>
    <row r="93" ht="12.75">
      <c r="A93" s="44" t="s">
        <v>118</v>
      </c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scale="82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" sqref="A1"/>
    </sheetView>
  </sheetViews>
  <sheetFormatPr defaultColWidth="17.7109375" defaultRowHeight="12.75"/>
  <cols>
    <col min="1" max="1" width="10.8515625" style="125" customWidth="1"/>
    <col min="2" max="2" width="29.7109375" style="81" customWidth="1"/>
    <col min="3" max="3" width="26.421875" style="81" customWidth="1"/>
    <col min="4" max="4" width="32.7109375" style="81" customWidth="1"/>
    <col min="5" max="16384" width="17.7109375" style="81" customWidth="1"/>
  </cols>
  <sheetData>
    <row r="1" spans="1:4" ht="15.75">
      <c r="A1" s="71" t="s">
        <v>63</v>
      </c>
      <c r="B1" s="110"/>
      <c r="C1" s="110"/>
      <c r="D1" s="110"/>
    </row>
    <row r="2" spans="1:4" ht="15.75">
      <c r="A2" s="109"/>
      <c r="B2" s="110"/>
      <c r="C2" s="110"/>
      <c r="D2" s="110"/>
    </row>
    <row r="3" spans="1:4" ht="15.75">
      <c r="A3" s="123" t="s">
        <v>110</v>
      </c>
      <c r="B3" s="111" t="s">
        <v>0</v>
      </c>
      <c r="C3" s="111" t="s">
        <v>52</v>
      </c>
      <c r="D3" s="111" t="s">
        <v>51</v>
      </c>
    </row>
    <row r="4" spans="1:4" ht="15.75">
      <c r="A4" s="124"/>
      <c r="B4" s="119" t="s">
        <v>48</v>
      </c>
      <c r="C4" s="119" t="s">
        <v>49</v>
      </c>
      <c r="D4" s="119" t="s">
        <v>50</v>
      </c>
    </row>
    <row r="5" spans="1:4" ht="15.75">
      <c r="A5" s="124"/>
      <c r="B5" s="119"/>
      <c r="C5" s="119"/>
      <c r="D5" s="119"/>
    </row>
    <row r="6" spans="1:4" ht="15.75">
      <c r="A6" s="118">
        <v>1950</v>
      </c>
      <c r="B6" s="113">
        <v>19.2</v>
      </c>
      <c r="C6" s="114">
        <v>2.556000053</v>
      </c>
      <c r="D6" s="115">
        <v>7.511736933442075</v>
      </c>
    </row>
    <row r="7" spans="1:4" ht="15.75">
      <c r="A7" s="118">
        <f aca="true" t="shared" si="0" ref="A7:A48">A6+1</f>
        <v>1951</v>
      </c>
      <c r="B7" s="113">
        <v>21.456220000000002</v>
      </c>
      <c r="C7" s="114">
        <v>2.593766843</v>
      </c>
      <c r="D7" s="115">
        <v>8.272223873130914</v>
      </c>
    </row>
    <row r="8" spans="1:4" ht="15.75">
      <c r="A8" s="118">
        <f t="shared" si="0"/>
        <v>1952</v>
      </c>
      <c r="B8" s="113">
        <v>22.88338</v>
      </c>
      <c r="C8" s="114">
        <v>2.635808441</v>
      </c>
      <c r="D8" s="115">
        <v>8.681731056039212</v>
      </c>
    </row>
    <row r="9" spans="1:4" ht="15.75">
      <c r="A9" s="118">
        <f t="shared" si="0"/>
        <v>1953</v>
      </c>
      <c r="B9" s="113">
        <v>23.67058</v>
      </c>
      <c r="C9" s="114">
        <v>2.681128483</v>
      </c>
      <c r="D9" s="115">
        <v>8.828588465672572</v>
      </c>
    </row>
    <row r="10" spans="1:4" ht="15.75">
      <c r="A10" s="118">
        <f t="shared" si="0"/>
        <v>1954</v>
      </c>
      <c r="B10" s="113">
        <v>25.2074</v>
      </c>
      <c r="C10" s="114">
        <v>2.728970894</v>
      </c>
      <c r="D10" s="115">
        <v>9.236961836207843</v>
      </c>
    </row>
    <row r="11" spans="1:4" ht="15.75">
      <c r="A11" s="118">
        <f t="shared" si="0"/>
        <v>1955</v>
      </c>
      <c r="B11" s="113">
        <v>26.36535</v>
      </c>
      <c r="C11" s="114">
        <v>2.7803093</v>
      </c>
      <c r="D11" s="115">
        <v>9.48288379282118</v>
      </c>
    </row>
    <row r="12" spans="1:4" ht="15.75">
      <c r="A12" s="118">
        <f t="shared" si="0"/>
        <v>1956</v>
      </c>
      <c r="B12" s="113">
        <v>27.7589</v>
      </c>
      <c r="C12" s="114">
        <v>2.8331635</v>
      </c>
      <c r="D12" s="115">
        <v>9.7978461179526</v>
      </c>
    </row>
    <row r="13" spans="1:4" ht="15.75">
      <c r="A13" s="118">
        <f t="shared" si="0"/>
        <v>1957</v>
      </c>
      <c r="B13" s="113">
        <v>28.64042</v>
      </c>
      <c r="C13" s="114">
        <v>2.888883431</v>
      </c>
      <c r="D13" s="115">
        <v>9.914010268696092</v>
      </c>
    </row>
    <row r="14" spans="1:4" ht="15.75">
      <c r="A14" s="118">
        <f t="shared" si="0"/>
        <v>1958</v>
      </c>
      <c r="B14" s="113">
        <v>30.2128</v>
      </c>
      <c r="C14" s="114">
        <v>2.945278983</v>
      </c>
      <c r="D14" s="115">
        <v>10.258043524700629</v>
      </c>
    </row>
    <row r="15" spans="1:4" ht="15.75">
      <c r="A15" s="118">
        <f t="shared" si="0"/>
        <v>1959</v>
      </c>
      <c r="B15" s="113">
        <v>33.37886</v>
      </c>
      <c r="C15" s="114">
        <v>2.99749884</v>
      </c>
      <c r="D15" s="115">
        <v>11.135570614599471</v>
      </c>
    </row>
    <row r="16" spans="1:4" ht="15.75">
      <c r="A16" s="118">
        <f t="shared" si="0"/>
        <v>1960</v>
      </c>
      <c r="B16" s="113">
        <v>36.368990000000004</v>
      </c>
      <c r="C16" s="114">
        <v>3.039451023</v>
      </c>
      <c r="D16" s="115">
        <v>11.96564436300838</v>
      </c>
    </row>
    <row r="17" spans="1:4" ht="15.75">
      <c r="A17" s="118">
        <f t="shared" si="0"/>
        <v>1961</v>
      </c>
      <c r="B17" s="113">
        <v>39.49301</v>
      </c>
      <c r="C17" s="114">
        <v>3.080074578</v>
      </c>
      <c r="D17" s="115">
        <v>12.822095374601023</v>
      </c>
    </row>
    <row r="18" spans="1:4" ht="15.75">
      <c r="A18" s="118">
        <f t="shared" si="0"/>
        <v>1962</v>
      </c>
      <c r="B18" s="113">
        <v>42.93651</v>
      </c>
      <c r="C18" s="114">
        <v>3.136085194</v>
      </c>
      <c r="D18" s="115">
        <v>13.691117219056007</v>
      </c>
    </row>
    <row r="19" spans="1:4" ht="15.75">
      <c r="A19" s="118">
        <f t="shared" si="0"/>
        <v>1963</v>
      </c>
      <c r="B19" s="113">
        <v>44.194680000000005</v>
      </c>
      <c r="C19" s="114">
        <v>3.205482213</v>
      </c>
      <c r="D19" s="115">
        <v>13.78721735555611</v>
      </c>
    </row>
    <row r="20" spans="1:4" ht="15.75">
      <c r="A20" s="118">
        <f t="shared" si="0"/>
        <v>1964</v>
      </c>
      <c r="B20" s="113">
        <v>48.45608</v>
      </c>
      <c r="C20" s="114">
        <v>3.276488697</v>
      </c>
      <c r="D20" s="115">
        <v>14.78902705947592</v>
      </c>
    </row>
    <row r="21" spans="1:4" ht="15.75">
      <c r="A21" s="118">
        <f t="shared" si="0"/>
        <v>1965</v>
      </c>
      <c r="B21" s="113">
        <v>49.04892</v>
      </c>
      <c r="C21" s="114">
        <v>3.345403096</v>
      </c>
      <c r="D21" s="115">
        <v>14.661587435799994</v>
      </c>
    </row>
    <row r="22" spans="1:4" ht="15.75">
      <c r="A22" s="118">
        <f t="shared" si="0"/>
        <v>1966</v>
      </c>
      <c r="B22" s="113">
        <v>52.62971</v>
      </c>
      <c r="C22" s="114">
        <v>3.415530879</v>
      </c>
      <c r="D22" s="115">
        <v>15.408939887965218</v>
      </c>
    </row>
    <row r="23" spans="1:4" ht="15.75">
      <c r="A23" s="118">
        <f t="shared" si="0"/>
        <v>1967</v>
      </c>
      <c r="B23" s="113">
        <v>55.63114</v>
      </c>
      <c r="C23" s="114">
        <v>3.485173833</v>
      </c>
      <c r="D23" s="115">
        <v>15.962228188805526</v>
      </c>
    </row>
    <row r="24" spans="1:4" ht="15.75">
      <c r="A24" s="118">
        <f t="shared" si="0"/>
        <v>1968</v>
      </c>
      <c r="B24" s="113">
        <v>56.49062000000001</v>
      </c>
      <c r="C24" s="114">
        <v>3.556919849</v>
      </c>
      <c r="D24" s="115">
        <v>15.881892873094092</v>
      </c>
    </row>
    <row r="25" spans="1:4" ht="15.75">
      <c r="A25" s="118">
        <f t="shared" si="0"/>
        <v>1969</v>
      </c>
      <c r="B25" s="113">
        <v>57.3501</v>
      </c>
      <c r="C25" s="114">
        <v>3.631445161</v>
      </c>
      <c r="D25" s="115">
        <v>15.792638318186075</v>
      </c>
    </row>
    <row r="26" spans="1:4" ht="15.75">
      <c r="A26" s="118">
        <f t="shared" si="0"/>
        <v>1970</v>
      </c>
      <c r="B26" s="113">
        <v>58.20860999999999</v>
      </c>
      <c r="C26" s="114">
        <v>3.706561338</v>
      </c>
      <c r="D26" s="115">
        <v>15.704207941533326</v>
      </c>
    </row>
    <row r="27" spans="1:4" ht="15.75">
      <c r="A27" s="118">
        <f t="shared" si="0"/>
        <v>1971</v>
      </c>
      <c r="B27" s="113">
        <v>62.37321</v>
      </c>
      <c r="C27" s="114">
        <v>3.783950269</v>
      </c>
      <c r="D27" s="115">
        <v>16.48362308326098</v>
      </c>
    </row>
    <row r="28" spans="1:4" ht="15.75">
      <c r="A28" s="118">
        <f t="shared" si="0"/>
        <v>1972</v>
      </c>
      <c r="B28" s="113">
        <v>58.417429999999996</v>
      </c>
      <c r="C28" s="114">
        <v>3.860726782</v>
      </c>
      <c r="D28" s="115">
        <v>15.131200237313244</v>
      </c>
    </row>
    <row r="29" spans="1:4" ht="15.75">
      <c r="A29" s="118">
        <f t="shared" si="0"/>
        <v>1973</v>
      </c>
      <c r="B29" s="113">
        <v>58.97144</v>
      </c>
      <c r="C29" s="114">
        <v>3.937095195</v>
      </c>
      <c r="D29" s="115">
        <v>14.978413545827408</v>
      </c>
    </row>
    <row r="30" spans="1:4" ht="15.75">
      <c r="A30" s="118">
        <f t="shared" si="0"/>
        <v>1974</v>
      </c>
      <c r="B30" s="113">
        <v>62.61085</v>
      </c>
      <c r="C30" s="114">
        <v>4.012815398</v>
      </c>
      <c r="D30" s="115">
        <v>15.602723721406534</v>
      </c>
    </row>
    <row r="31" spans="1:4" ht="15.75">
      <c r="A31" s="118">
        <f t="shared" si="0"/>
        <v>1975</v>
      </c>
      <c r="B31" s="113">
        <v>62.406420000000004</v>
      </c>
      <c r="C31" s="114">
        <v>4.086291229</v>
      </c>
      <c r="D31" s="115">
        <v>15.27214202382539</v>
      </c>
    </row>
    <row r="32" spans="1:4" ht="15.75">
      <c r="A32" s="118">
        <f t="shared" si="0"/>
        <v>1976</v>
      </c>
      <c r="B32" s="113">
        <v>64.58588999999999</v>
      </c>
      <c r="C32" s="114">
        <v>4.158335383</v>
      </c>
      <c r="D32" s="115">
        <v>15.531669298257754</v>
      </c>
    </row>
    <row r="33" spans="1:4" ht="15.75">
      <c r="A33" s="118">
        <f t="shared" si="0"/>
        <v>1977</v>
      </c>
      <c r="B33" s="113">
        <v>63.398920000000004</v>
      </c>
      <c r="C33" s="114">
        <v>4.230668361</v>
      </c>
      <c r="D33" s="115">
        <v>14.985556557549325</v>
      </c>
    </row>
    <row r="34" spans="1:4" ht="15.75">
      <c r="A34" s="118">
        <f t="shared" si="0"/>
        <v>1978</v>
      </c>
      <c r="B34" s="113">
        <v>65.29991</v>
      </c>
      <c r="C34" s="114">
        <v>4.302946157</v>
      </c>
      <c r="D34" s="115">
        <v>15.175627957549644</v>
      </c>
    </row>
    <row r="35" spans="1:4" ht="15.75">
      <c r="A35" s="118">
        <f t="shared" si="0"/>
        <v>1979</v>
      </c>
      <c r="B35" s="113">
        <v>66.09312</v>
      </c>
      <c r="C35" s="114">
        <v>4.378136381</v>
      </c>
      <c r="D35" s="115">
        <v>15.096176603092438</v>
      </c>
    </row>
    <row r="36" spans="1:4" ht="15.75">
      <c r="A36" s="118">
        <f t="shared" si="0"/>
        <v>1980</v>
      </c>
      <c r="B36" s="113">
        <v>66.97364</v>
      </c>
      <c r="C36" s="114">
        <v>4.453777634</v>
      </c>
      <c r="D36" s="115">
        <v>15.037490755875488</v>
      </c>
    </row>
    <row r="37" spans="1:4" ht="15.75">
      <c r="A37" s="118">
        <f t="shared" si="0"/>
        <v>1981</v>
      </c>
      <c r="B37" s="113">
        <v>69.35616</v>
      </c>
      <c r="C37" s="114">
        <v>4.529901004</v>
      </c>
      <c r="D37" s="115">
        <v>15.310745188196613</v>
      </c>
    </row>
    <row r="38" spans="1:4" ht="15.75">
      <c r="A38" s="118">
        <f t="shared" si="0"/>
        <v>1982</v>
      </c>
      <c r="B38" s="113">
        <v>71.11368999999999</v>
      </c>
      <c r="C38" s="114">
        <v>4.610154133</v>
      </c>
      <c r="D38" s="115">
        <v>15.42544738167434</v>
      </c>
    </row>
    <row r="39" spans="1:4" ht="15.75">
      <c r="A39" s="118">
        <f t="shared" si="0"/>
        <v>1983</v>
      </c>
      <c r="B39" s="113">
        <v>71.61913</v>
      </c>
      <c r="C39" s="114">
        <v>4.690496401</v>
      </c>
      <c r="D39" s="115">
        <v>15.268987304783138</v>
      </c>
    </row>
    <row r="40" spans="1:4" ht="15.75">
      <c r="A40" s="118">
        <f t="shared" si="0"/>
        <v>1984</v>
      </c>
      <c r="B40" s="113">
        <v>77.6</v>
      </c>
      <c r="C40" s="114">
        <v>4.769914078</v>
      </c>
      <c r="D40" s="115">
        <v>16.268636862435322</v>
      </c>
    </row>
    <row r="41" spans="1:4" ht="15.75">
      <c r="A41" s="118">
        <f t="shared" si="0"/>
        <v>1985</v>
      </c>
      <c r="B41" s="113">
        <v>79.1</v>
      </c>
      <c r="C41" s="114">
        <v>4.850574623</v>
      </c>
      <c r="D41" s="115">
        <v>16.30734627294074</v>
      </c>
    </row>
    <row r="42" spans="1:4" ht="15.75">
      <c r="A42" s="118">
        <f t="shared" si="0"/>
        <v>1986</v>
      </c>
      <c r="B42" s="113">
        <v>84.6</v>
      </c>
      <c r="C42" s="114">
        <v>4.932980829</v>
      </c>
      <c r="D42" s="115">
        <v>17.149874068565936</v>
      </c>
    </row>
    <row r="43" spans="1:4" ht="15.75">
      <c r="A43" s="118">
        <f t="shared" si="0"/>
        <v>1987</v>
      </c>
      <c r="B43" s="113">
        <v>85</v>
      </c>
      <c r="C43" s="114">
        <v>5.018492004</v>
      </c>
      <c r="D43" s="115">
        <v>16.93735885844803</v>
      </c>
    </row>
    <row r="44" spans="1:4" ht="15.75">
      <c r="A44" s="118">
        <f t="shared" si="0"/>
        <v>1988</v>
      </c>
      <c r="B44" s="113">
        <v>88.6</v>
      </c>
      <c r="C44" s="114">
        <v>5.104569514</v>
      </c>
      <c r="D44" s="115">
        <v>17.35699744258591</v>
      </c>
    </row>
    <row r="45" spans="1:4" ht="15.75">
      <c r="A45" s="118">
        <f t="shared" si="0"/>
        <v>1989</v>
      </c>
      <c r="B45" s="113">
        <v>89.3</v>
      </c>
      <c r="C45" s="114">
        <v>5.190303832</v>
      </c>
      <c r="D45" s="115">
        <v>17.205158482136426</v>
      </c>
    </row>
    <row r="46" spans="1:4" ht="15.75">
      <c r="A46" s="118">
        <f t="shared" si="0"/>
        <v>1990</v>
      </c>
      <c r="B46" s="113">
        <v>85.9</v>
      </c>
      <c r="C46" s="114">
        <v>5.276992209</v>
      </c>
      <c r="D46" s="115">
        <v>16.278212397868636</v>
      </c>
    </row>
    <row r="47" spans="1:4" ht="15.75">
      <c r="A47" s="118">
        <f t="shared" si="0"/>
        <v>1991</v>
      </c>
      <c r="B47" s="110">
        <v>84</v>
      </c>
      <c r="C47" s="114">
        <v>5.359443166</v>
      </c>
      <c r="D47" s="115">
        <v>15.878515242006765</v>
      </c>
    </row>
    <row r="48" spans="1:4" ht="15.75">
      <c r="A48" s="118">
        <f t="shared" si="0"/>
        <v>1992</v>
      </c>
      <c r="B48" s="110">
        <v>85</v>
      </c>
      <c r="C48" s="114">
        <v>5.441767654</v>
      </c>
      <c r="D48" s="115">
        <v>15.840441099435443</v>
      </c>
    </row>
    <row r="49" spans="1:4" ht="15.75">
      <c r="A49" s="118">
        <v>1993</v>
      </c>
      <c r="B49" s="110">
        <v>86</v>
      </c>
      <c r="C49" s="114">
        <v>5.522887616</v>
      </c>
      <c r="D49" s="115">
        <v>15.806948478743044</v>
      </c>
    </row>
    <row r="50" spans="1:4" ht="15.75">
      <c r="A50" s="118">
        <v>1994</v>
      </c>
      <c r="B50" s="110">
        <v>91</v>
      </c>
      <c r="C50" s="114">
        <v>5.602585704</v>
      </c>
      <c r="D50" s="115">
        <v>16.54593162828661</v>
      </c>
    </row>
    <row r="51" spans="1:4" ht="15.75">
      <c r="A51" s="118">
        <v>1995</v>
      </c>
      <c r="B51" s="110">
        <v>92</v>
      </c>
      <c r="C51" s="114">
        <v>5.682365088</v>
      </c>
      <c r="D51" s="115">
        <v>16.36642464180929</v>
      </c>
    </row>
    <row r="52" spans="1:4" ht="15.75">
      <c r="A52" s="118">
        <v>1996</v>
      </c>
      <c r="B52" s="110">
        <v>93</v>
      </c>
      <c r="C52" s="114">
        <v>5.760931648</v>
      </c>
      <c r="D52" s="115">
        <v>16.420955112849136</v>
      </c>
    </row>
    <row r="53" spans="1:4" ht="15.75">
      <c r="A53" s="109">
        <v>1997</v>
      </c>
      <c r="B53" s="110">
        <v>93</v>
      </c>
      <c r="C53" s="114">
        <v>5.840445216</v>
      </c>
      <c r="D53" s="115">
        <v>16.043297477272322</v>
      </c>
    </row>
    <row r="54" spans="1:4" ht="15.75">
      <c r="A54" s="109">
        <v>1998</v>
      </c>
      <c r="B54" s="120">
        <v>86</v>
      </c>
      <c r="C54" s="121">
        <v>5.918642788</v>
      </c>
      <c r="D54" s="122">
        <f>86/5.919</f>
        <v>14.529481331305965</v>
      </c>
    </row>
    <row r="55" spans="1:4" ht="15.75">
      <c r="A55" s="109">
        <v>1999</v>
      </c>
      <c r="B55" s="110">
        <v>95</v>
      </c>
      <c r="C55" s="114">
        <v>5.99621534</v>
      </c>
      <c r="D55" s="113">
        <f aca="true" t="shared" si="1" ref="D55:D66">B55/C55</f>
        <v>15.843326934285852</v>
      </c>
    </row>
    <row r="56" spans="1:4" ht="15.75">
      <c r="A56" s="118">
        <f>(A55+1)</f>
        <v>2000</v>
      </c>
      <c r="B56" s="116">
        <v>95</v>
      </c>
      <c r="C56" s="117">
        <v>6.158</v>
      </c>
      <c r="D56" s="113">
        <f t="shared" si="1"/>
        <v>15.427086716466384</v>
      </c>
    </row>
    <row r="57" spans="1:4" ht="15.75">
      <c r="A57" s="118">
        <f aca="true" t="shared" si="2" ref="A57:A66">(A56+5)</f>
        <v>2005</v>
      </c>
      <c r="B57" s="116">
        <v>95</v>
      </c>
      <c r="C57" s="117">
        <v>6.594</v>
      </c>
      <c r="D57" s="113">
        <f t="shared" si="1"/>
        <v>14.40703670003033</v>
      </c>
    </row>
    <row r="58" spans="1:4" ht="15.75">
      <c r="A58" s="118">
        <f t="shared" si="2"/>
        <v>2010</v>
      </c>
      <c r="B58" s="116">
        <v>95</v>
      </c>
      <c r="C58" s="117">
        <v>7.032</v>
      </c>
      <c r="D58" s="113">
        <f t="shared" si="1"/>
        <v>13.50967007963595</v>
      </c>
    </row>
    <row r="59" spans="1:4" ht="15.75">
      <c r="A59" s="118">
        <f t="shared" si="2"/>
        <v>2015</v>
      </c>
      <c r="B59" s="116">
        <v>95</v>
      </c>
      <c r="C59" s="117">
        <v>7.469</v>
      </c>
      <c r="D59" s="113">
        <f t="shared" si="1"/>
        <v>12.719239523363234</v>
      </c>
    </row>
    <row r="60" spans="1:4" ht="15.75">
      <c r="A60" s="118">
        <f t="shared" si="2"/>
        <v>2020</v>
      </c>
      <c r="B60" s="116">
        <v>95</v>
      </c>
      <c r="C60" s="117">
        <v>7.888</v>
      </c>
      <c r="D60" s="113">
        <f t="shared" si="1"/>
        <v>12.043610547667344</v>
      </c>
    </row>
    <row r="61" spans="1:4" ht="15.75">
      <c r="A61" s="118">
        <f t="shared" si="2"/>
        <v>2025</v>
      </c>
      <c r="B61" s="116">
        <v>95</v>
      </c>
      <c r="C61" s="117">
        <v>8.294</v>
      </c>
      <c r="D61" s="113">
        <f t="shared" si="1"/>
        <v>11.454063178201109</v>
      </c>
    </row>
    <row r="62" spans="1:4" ht="15.75">
      <c r="A62" s="118">
        <f t="shared" si="2"/>
        <v>2030</v>
      </c>
      <c r="B62" s="116">
        <v>95</v>
      </c>
      <c r="C62" s="117">
        <v>8.671</v>
      </c>
      <c r="D62" s="113">
        <f t="shared" si="1"/>
        <v>10.9560604313228</v>
      </c>
    </row>
    <row r="63" spans="1:4" ht="15.75">
      <c r="A63" s="118">
        <f t="shared" si="2"/>
        <v>2035</v>
      </c>
      <c r="B63" s="116">
        <v>95</v>
      </c>
      <c r="C63" s="117">
        <v>9.014</v>
      </c>
      <c r="D63" s="113">
        <f t="shared" si="1"/>
        <v>10.539161304637231</v>
      </c>
    </row>
    <row r="64" spans="1:4" ht="15.75">
      <c r="A64" s="118">
        <f t="shared" si="2"/>
        <v>2040</v>
      </c>
      <c r="B64" s="116">
        <v>95</v>
      </c>
      <c r="C64" s="117">
        <v>9.318</v>
      </c>
      <c r="D64" s="113">
        <f t="shared" si="1"/>
        <v>10.195320884309938</v>
      </c>
    </row>
    <row r="65" spans="1:4" ht="15.75">
      <c r="A65" s="118">
        <f t="shared" si="2"/>
        <v>2045</v>
      </c>
      <c r="B65" s="116">
        <v>95</v>
      </c>
      <c r="C65" s="117">
        <v>9.587</v>
      </c>
      <c r="D65" s="113">
        <f t="shared" si="1"/>
        <v>9.909252112235318</v>
      </c>
    </row>
    <row r="66" spans="1:4" ht="15.75">
      <c r="A66" s="118">
        <f t="shared" si="2"/>
        <v>2050</v>
      </c>
      <c r="B66" s="116">
        <v>95</v>
      </c>
      <c r="C66" s="117">
        <v>9.833</v>
      </c>
      <c r="D66" s="113">
        <f t="shared" si="1"/>
        <v>9.661344452354317</v>
      </c>
    </row>
    <row r="67" spans="1:5" ht="15.75">
      <c r="A67" s="109"/>
      <c r="B67" s="112"/>
      <c r="C67" s="112"/>
      <c r="D67" s="112"/>
      <c r="E67" s="82"/>
    </row>
    <row r="68" spans="1:5" ht="15.75">
      <c r="A68" s="118" t="s">
        <v>47</v>
      </c>
      <c r="B68" s="112"/>
      <c r="C68" s="112"/>
      <c r="D68" s="112"/>
      <c r="E68" s="82"/>
    </row>
    <row r="69" spans="1:5" ht="15.75">
      <c r="A69" s="118" t="s">
        <v>117</v>
      </c>
      <c r="B69" s="119"/>
      <c r="C69" s="119"/>
      <c r="D69" s="119"/>
      <c r="E69" s="85"/>
    </row>
    <row r="70" spans="1:4" ht="15.75">
      <c r="A70" s="118"/>
      <c r="B70" s="110"/>
      <c r="C70" s="110"/>
      <c r="D70" s="110"/>
    </row>
    <row r="71" spans="1:5" ht="15.75">
      <c r="A71" s="118" t="s">
        <v>177</v>
      </c>
      <c r="B71" s="117"/>
      <c r="C71" s="117"/>
      <c r="D71" s="117"/>
      <c r="E71" s="83"/>
    </row>
    <row r="72" spans="1:5" ht="15.75">
      <c r="A72" s="118" t="s">
        <v>53</v>
      </c>
      <c r="B72" s="117"/>
      <c r="C72" s="117"/>
      <c r="D72" s="117"/>
      <c r="E72" s="83"/>
    </row>
    <row r="73" spans="1:5" ht="15.75">
      <c r="A73" s="118"/>
      <c r="B73" s="117"/>
      <c r="C73" s="117"/>
      <c r="D73" s="117"/>
      <c r="E73" s="83"/>
    </row>
    <row r="74" spans="1:5" ht="15.75">
      <c r="A74" s="118"/>
      <c r="B74" s="117"/>
      <c r="C74" s="117"/>
      <c r="D74" s="117"/>
      <c r="E74" s="83"/>
    </row>
    <row r="75" spans="1:5" ht="15.75">
      <c r="A75" s="118"/>
      <c r="B75" s="117"/>
      <c r="C75" s="117"/>
      <c r="D75" s="117"/>
      <c r="E75" s="83"/>
    </row>
    <row r="76" spans="1:5" ht="15.75">
      <c r="A76" s="118"/>
      <c r="B76" s="117"/>
      <c r="C76" s="117"/>
      <c r="D76" s="117"/>
      <c r="E76" s="83"/>
    </row>
    <row r="77" spans="1:5" ht="15.75">
      <c r="A77" s="118"/>
      <c r="B77" s="117"/>
      <c r="C77" s="117"/>
      <c r="D77" s="117"/>
      <c r="E77" s="83"/>
    </row>
    <row r="78" spans="1:5" ht="15.75">
      <c r="A78" s="118"/>
      <c r="B78" s="117"/>
      <c r="C78" s="117"/>
      <c r="D78" s="117"/>
      <c r="E78" s="83"/>
    </row>
    <row r="79" spans="1:5" ht="15.75">
      <c r="A79" s="118"/>
      <c r="B79" s="117"/>
      <c r="C79" s="117"/>
      <c r="D79" s="117"/>
      <c r="E79" s="83"/>
    </row>
    <row r="80" spans="1:5" ht="15.75">
      <c r="A80" s="118"/>
      <c r="B80" s="117"/>
      <c r="C80" s="117"/>
      <c r="D80" s="117"/>
      <c r="E80" s="83"/>
    </row>
    <row r="81" spans="1:5" ht="15.75">
      <c r="A81" s="84"/>
      <c r="B81" s="83"/>
      <c r="C81" s="83"/>
      <c r="D81" s="83"/>
      <c r="E81" s="83"/>
    </row>
    <row r="82" spans="1:5" ht="15.75">
      <c r="A82" s="84"/>
      <c r="B82" s="83"/>
      <c r="C82" s="83"/>
      <c r="D82" s="83"/>
      <c r="E82" s="83"/>
    </row>
    <row r="83" spans="1:5" ht="15.75">
      <c r="A83" s="84"/>
      <c r="B83" s="83"/>
      <c r="C83" s="83"/>
      <c r="D83" s="83"/>
      <c r="E83" s="83"/>
    </row>
    <row r="84" spans="1:5" ht="15.75">
      <c r="A84" s="84"/>
      <c r="B84" s="83"/>
      <c r="C84" s="83"/>
      <c r="D84" s="83"/>
      <c r="E84" s="83"/>
    </row>
    <row r="85" spans="1:5" ht="15.75">
      <c r="A85" s="84"/>
      <c r="B85" s="83"/>
      <c r="C85" s="83"/>
      <c r="D85" s="83"/>
      <c r="E85" s="83"/>
    </row>
    <row r="86" spans="1:5" ht="15.75">
      <c r="A86" s="84"/>
      <c r="B86" s="83"/>
      <c r="C86" s="83"/>
      <c r="D86" s="83"/>
      <c r="E86" s="83"/>
    </row>
    <row r="87" spans="1:5" ht="15.75">
      <c r="A87" s="84"/>
      <c r="B87" s="83"/>
      <c r="C87" s="83"/>
      <c r="D87" s="83"/>
      <c r="E87" s="83"/>
    </row>
    <row r="88" spans="1:5" ht="15.75">
      <c r="A88" s="84"/>
      <c r="B88" s="83"/>
      <c r="C88" s="83"/>
      <c r="D88" s="83"/>
      <c r="E88" s="83"/>
    </row>
    <row r="89" spans="1:5" ht="15.75">
      <c r="A89" s="84"/>
      <c r="B89" s="83"/>
      <c r="C89" s="83"/>
      <c r="D89" s="83"/>
      <c r="E89" s="83"/>
    </row>
    <row r="90" spans="1:5" ht="15.75">
      <c r="A90" s="84"/>
      <c r="B90" s="83"/>
      <c r="C90" s="83"/>
      <c r="D90" s="83"/>
      <c r="E90" s="83"/>
    </row>
    <row r="91" spans="1:5" ht="15.75">
      <c r="A91" s="84"/>
      <c r="B91" s="83"/>
      <c r="C91" s="83"/>
      <c r="D91" s="83"/>
      <c r="E91" s="83"/>
    </row>
    <row r="93" ht="15.75">
      <c r="A93" s="84"/>
    </row>
    <row r="94" ht="15.75">
      <c r="A94" s="84"/>
    </row>
    <row r="96" ht="15.75">
      <c r="A96" s="84"/>
    </row>
    <row r="98" ht="15.75">
      <c r="A98" s="84" t="s">
        <v>118</v>
      </c>
    </row>
    <row r="99" ht="15.75">
      <c r="A99" s="84" t="s">
        <v>118</v>
      </c>
    </row>
    <row r="100" ht="15.75">
      <c r="A100" s="84"/>
    </row>
    <row r="101" ht="15.75">
      <c r="A101" s="84" t="s">
        <v>118</v>
      </c>
    </row>
    <row r="102" ht="15.75">
      <c r="A102" s="84" t="s">
        <v>118</v>
      </c>
    </row>
  </sheetData>
  <printOptions/>
  <pageMargins left="0.75" right="0.75" top="1" bottom="1" header="0.5" footer="0.5"/>
  <pageSetup horizontalDpi="600" verticalDpi="600" orientation="portrait" scale="54"/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F15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1.28125" style="55" customWidth="1"/>
    <col min="2" max="2" width="17.28125" style="55" customWidth="1"/>
    <col min="3" max="3" width="18.8515625" style="41" customWidth="1"/>
    <col min="4" max="4" width="17.8515625" style="55" customWidth="1"/>
    <col min="5" max="5" width="13.421875" style="55" customWidth="1"/>
    <col min="6" max="6" width="17.00390625" style="55" customWidth="1"/>
    <col min="7" max="7" width="16.7109375" style="55" customWidth="1"/>
    <col min="8" max="16384" width="11.00390625" style="55" customWidth="1"/>
  </cols>
  <sheetData>
    <row r="1" ht="12.75">
      <c r="A1" s="39" t="s">
        <v>64</v>
      </c>
    </row>
    <row r="2" spans="1:4" ht="13.5" thickBot="1">
      <c r="A2" s="86"/>
      <c r="B2" s="87"/>
      <c r="C2" s="88"/>
      <c r="D2" s="87"/>
    </row>
    <row r="3" ht="12.75">
      <c r="A3" s="89" t="s">
        <v>65</v>
      </c>
    </row>
    <row r="4" ht="12.75">
      <c r="A4" s="90"/>
    </row>
    <row r="5" spans="1:5" ht="12.75">
      <c r="A5" s="89" t="s">
        <v>66</v>
      </c>
      <c r="E5" s="55" t="s">
        <v>118</v>
      </c>
    </row>
    <row r="6" ht="12.75">
      <c r="A6" s="90"/>
    </row>
    <row r="7" ht="12.75">
      <c r="A7" s="89" t="s">
        <v>67</v>
      </c>
    </row>
    <row r="9" ht="12.75">
      <c r="A9" s="89" t="s">
        <v>68</v>
      </c>
    </row>
    <row r="10" ht="12.75">
      <c r="A10" s="39"/>
    </row>
    <row r="11" ht="12.75">
      <c r="A11" s="89" t="s">
        <v>69</v>
      </c>
    </row>
    <row r="12" spans="1:5" ht="13.5" thickBot="1">
      <c r="A12" s="86" t="s">
        <v>70</v>
      </c>
      <c r="B12" s="87"/>
      <c r="C12" s="88"/>
      <c r="D12" s="87"/>
      <c r="E12" s="87"/>
    </row>
    <row r="14" ht="12.75">
      <c r="A14" s="39"/>
    </row>
    <row r="15" ht="12.75">
      <c r="A15" s="39" t="s">
        <v>175</v>
      </c>
    </row>
    <row r="18" spans="1:6" ht="12.75">
      <c r="A18" s="46" t="s">
        <v>110</v>
      </c>
      <c r="B18" s="46" t="s">
        <v>120</v>
      </c>
      <c r="C18" s="46" t="s">
        <v>54</v>
      </c>
      <c r="D18" s="46" t="s">
        <v>120</v>
      </c>
      <c r="E18" s="46" t="s">
        <v>71</v>
      </c>
      <c r="F18" s="46" t="s">
        <v>176</v>
      </c>
    </row>
    <row r="19" spans="2:6" ht="12.75">
      <c r="B19" s="49" t="s">
        <v>124</v>
      </c>
      <c r="C19" s="49" t="s">
        <v>55</v>
      </c>
      <c r="D19" s="49" t="s">
        <v>122</v>
      </c>
      <c r="E19" s="49" t="s">
        <v>122</v>
      </c>
      <c r="F19" s="49" t="s">
        <v>123</v>
      </c>
    </row>
    <row r="20" spans="2:6" ht="12.75">
      <c r="B20" s="46" t="s">
        <v>72</v>
      </c>
      <c r="C20" s="46" t="s">
        <v>115</v>
      </c>
      <c r="D20" s="46" t="s">
        <v>72</v>
      </c>
      <c r="E20" s="46" t="s">
        <v>115</v>
      </c>
      <c r="F20" s="46" t="s">
        <v>72</v>
      </c>
    </row>
    <row r="21" spans="1:6" ht="12.75">
      <c r="A21" s="67"/>
      <c r="B21" s="49" t="s">
        <v>73</v>
      </c>
      <c r="C21" s="68"/>
      <c r="D21" s="49" t="s">
        <v>73</v>
      </c>
      <c r="E21" s="67"/>
      <c r="F21" s="49" t="s">
        <v>73</v>
      </c>
    </row>
    <row r="23" spans="1:6" ht="12.75">
      <c r="A23" s="57">
        <v>1950</v>
      </c>
      <c r="B23" s="50">
        <v>19</v>
      </c>
      <c r="C23" s="91">
        <v>7.5</v>
      </c>
      <c r="D23" s="59">
        <v>19.2</v>
      </c>
      <c r="E23" s="60">
        <v>7.511736933442075</v>
      </c>
      <c r="F23" s="57">
        <v>1.5</v>
      </c>
    </row>
    <row r="24" spans="1:6" ht="12.75">
      <c r="A24" s="57">
        <f aca="true" t="shared" si="0" ref="A24:A65">A23+1</f>
        <v>1951</v>
      </c>
      <c r="B24" s="50">
        <v>23.5</v>
      </c>
      <c r="C24" s="91">
        <v>9.062710126526714</v>
      </c>
      <c r="D24" s="59">
        <v>21.456220000000002</v>
      </c>
      <c r="E24" s="60">
        <v>8.272223873130914</v>
      </c>
      <c r="F24" s="61">
        <v>1.65378</v>
      </c>
    </row>
    <row r="25" spans="1:6" ht="12.75">
      <c r="A25" s="57">
        <f t="shared" si="0"/>
        <v>1952</v>
      </c>
      <c r="B25" s="50">
        <v>25.1</v>
      </c>
      <c r="C25" s="91">
        <v>9.525253108355638</v>
      </c>
      <c r="D25" s="59">
        <v>22.88338</v>
      </c>
      <c r="E25" s="60">
        <v>8.681731056039212</v>
      </c>
      <c r="F25" s="61">
        <v>1.7266199999999998</v>
      </c>
    </row>
    <row r="26" spans="1:6" ht="12.75">
      <c r="A26" s="57">
        <f t="shared" si="0"/>
        <v>1953</v>
      </c>
      <c r="B26" s="50">
        <v>25.9</v>
      </c>
      <c r="C26" s="91">
        <v>9.662601302637443</v>
      </c>
      <c r="D26" s="59">
        <v>23.67058</v>
      </c>
      <c r="E26" s="60">
        <v>8.828588465672572</v>
      </c>
      <c r="F26" s="61">
        <v>1.8224200000000002</v>
      </c>
    </row>
    <row r="27" spans="1:6" ht="12.75">
      <c r="A27" s="57">
        <f t="shared" si="0"/>
        <v>1954</v>
      </c>
      <c r="B27" s="50">
        <v>27.6</v>
      </c>
      <c r="C27" s="91">
        <v>10.116199275816335</v>
      </c>
      <c r="D27" s="59">
        <v>25.2074</v>
      </c>
      <c r="E27" s="60">
        <v>9.236961836207843</v>
      </c>
      <c r="F27" s="61">
        <v>1.9425999999999999</v>
      </c>
    </row>
    <row r="28" spans="1:6" ht="12.75">
      <c r="A28" s="57">
        <f t="shared" si="0"/>
        <v>1955</v>
      </c>
      <c r="B28" s="50">
        <v>26</v>
      </c>
      <c r="C28" s="91">
        <v>9.4</v>
      </c>
      <c r="D28" s="59">
        <v>26.36535</v>
      </c>
      <c r="E28" s="60">
        <v>9.48288379282118</v>
      </c>
      <c r="F28" s="61">
        <v>2.05465</v>
      </c>
    </row>
    <row r="29" spans="1:6" ht="12.75">
      <c r="A29" s="57">
        <f t="shared" si="0"/>
        <v>1956</v>
      </c>
      <c r="B29" s="50">
        <v>30.4</v>
      </c>
      <c r="C29" s="91">
        <v>10.732431906398237</v>
      </c>
      <c r="D29" s="59">
        <v>27.7589</v>
      </c>
      <c r="E29" s="60">
        <v>9.7978461179526</v>
      </c>
      <c r="F29" s="61">
        <v>2.1411</v>
      </c>
    </row>
    <row r="30" spans="1:6" ht="12.75">
      <c r="A30" s="57">
        <f t="shared" si="0"/>
        <v>1957</v>
      </c>
      <c r="B30" s="50">
        <v>31.5</v>
      </c>
      <c r="C30" s="91">
        <v>10.906150456070058</v>
      </c>
      <c r="D30" s="59">
        <v>28.64042</v>
      </c>
      <c r="E30" s="60">
        <v>9.914010268696092</v>
      </c>
      <c r="F30" s="61">
        <v>2.2795799999999997</v>
      </c>
    </row>
    <row r="31" spans="1:6" ht="12.75">
      <c r="A31" s="57">
        <f t="shared" si="0"/>
        <v>1958</v>
      </c>
      <c r="B31" s="50">
        <v>33.2</v>
      </c>
      <c r="C31" s="91">
        <v>11.274498850538185</v>
      </c>
      <c r="D31" s="59">
        <v>30.2128</v>
      </c>
      <c r="E31" s="60">
        <v>10.258043524700629</v>
      </c>
      <c r="F31" s="61">
        <v>2.4762</v>
      </c>
    </row>
    <row r="32" spans="1:6" ht="12.75">
      <c r="A32" s="57">
        <f t="shared" si="0"/>
        <v>1959</v>
      </c>
      <c r="B32" s="50">
        <v>36.7</v>
      </c>
      <c r="C32" s="91">
        <v>12.245795528396444</v>
      </c>
      <c r="D32" s="59">
        <v>33.37886</v>
      </c>
      <c r="E32" s="60">
        <v>11.135570614599471</v>
      </c>
      <c r="F32" s="61">
        <v>2.7711400000000004</v>
      </c>
    </row>
    <row r="33" spans="1:6" ht="12.75">
      <c r="A33" s="57">
        <f t="shared" si="0"/>
        <v>1960</v>
      </c>
      <c r="B33" s="50">
        <v>36</v>
      </c>
      <c r="C33" s="91">
        <v>11.9</v>
      </c>
      <c r="D33" s="59">
        <v>36.368990000000004</v>
      </c>
      <c r="E33" s="60">
        <v>11.96564436300838</v>
      </c>
      <c r="F33" s="61">
        <v>3.01101</v>
      </c>
    </row>
    <row r="34" spans="1:6" ht="12.75">
      <c r="A34" s="57">
        <f t="shared" si="0"/>
        <v>1961</v>
      </c>
      <c r="B34" s="50">
        <v>43.4</v>
      </c>
      <c r="C34" s="91">
        <v>14.092955493286318</v>
      </c>
      <c r="D34" s="59">
        <v>39.49301</v>
      </c>
      <c r="E34" s="60">
        <v>12.822095374601023</v>
      </c>
      <c r="F34" s="61">
        <v>3.17699</v>
      </c>
    </row>
    <row r="35" spans="1:6" ht="12.75">
      <c r="A35" s="57">
        <f t="shared" si="0"/>
        <v>1962</v>
      </c>
      <c r="B35" s="50">
        <v>47</v>
      </c>
      <c r="C35" s="91">
        <v>14.989345050505635</v>
      </c>
      <c r="D35" s="59">
        <v>42.93651</v>
      </c>
      <c r="E35" s="60">
        <v>13.691117219056007</v>
      </c>
      <c r="F35" s="61">
        <v>3.2834899999999996</v>
      </c>
    </row>
    <row r="36" spans="1:6" ht="12.75">
      <c r="A36" s="57">
        <f t="shared" si="0"/>
        <v>1963</v>
      </c>
      <c r="B36" s="50">
        <v>48.3</v>
      </c>
      <c r="C36" s="91">
        <v>15.070419173250494</v>
      </c>
      <c r="D36" s="59">
        <v>44.194680000000005</v>
      </c>
      <c r="E36" s="60">
        <v>13.78721735555611</v>
      </c>
      <c r="F36" s="61">
        <v>3.3753200000000003</v>
      </c>
    </row>
    <row r="37" spans="1:6" ht="12.75">
      <c r="A37" s="57">
        <f t="shared" si="0"/>
        <v>1964</v>
      </c>
      <c r="B37" s="50">
        <v>52.7</v>
      </c>
      <c r="C37" s="91">
        <v>16.086979743873712</v>
      </c>
      <c r="D37" s="59">
        <v>48.45608</v>
      </c>
      <c r="E37" s="60">
        <v>14.78902705947592</v>
      </c>
      <c r="F37" s="61">
        <v>3.56392</v>
      </c>
    </row>
    <row r="38" spans="1:6" ht="12.75">
      <c r="A38" s="57">
        <f t="shared" si="0"/>
        <v>1965</v>
      </c>
      <c r="B38" s="50">
        <v>49</v>
      </c>
      <c r="C38" s="91">
        <v>14.7</v>
      </c>
      <c r="D38" s="59">
        <v>49.04892</v>
      </c>
      <c r="E38" s="60">
        <v>14.661587435799994</v>
      </c>
      <c r="F38" s="61">
        <v>3.69108</v>
      </c>
    </row>
    <row r="39" spans="1:6" ht="12.75">
      <c r="A39" s="57">
        <f t="shared" si="0"/>
        <v>1966</v>
      </c>
      <c r="B39" s="50">
        <v>53</v>
      </c>
      <c r="C39" s="91">
        <v>15.54772215459035</v>
      </c>
      <c r="D39" s="59">
        <v>52.62971</v>
      </c>
      <c r="E39" s="60">
        <v>15.408939887965218</v>
      </c>
      <c r="F39" s="61">
        <v>3.8702900000000002</v>
      </c>
    </row>
    <row r="40" spans="1:6" ht="12.75">
      <c r="A40" s="57">
        <f t="shared" si="0"/>
        <v>1967</v>
      </c>
      <c r="B40" s="50">
        <v>56</v>
      </c>
      <c r="C40" s="91">
        <v>16.088802640791613</v>
      </c>
      <c r="D40" s="59">
        <v>55.63114</v>
      </c>
      <c r="E40" s="60">
        <v>15.962228188805526</v>
      </c>
      <c r="F40" s="61">
        <v>4.00886</v>
      </c>
    </row>
    <row r="41" spans="1:6" ht="12.75">
      <c r="A41" s="57">
        <f t="shared" si="0"/>
        <v>1968</v>
      </c>
      <c r="B41" s="50">
        <v>56</v>
      </c>
      <c r="C41" s="91">
        <v>15.76352989810557</v>
      </c>
      <c r="D41" s="59">
        <v>56.49062000000001</v>
      </c>
      <c r="E41" s="60">
        <v>15.881892873094092</v>
      </c>
      <c r="F41" s="61">
        <v>3.8793800000000003</v>
      </c>
    </row>
    <row r="42" spans="1:6" ht="12.75">
      <c r="A42" s="57">
        <f t="shared" si="0"/>
        <v>1969</v>
      </c>
      <c r="B42" s="50">
        <v>57</v>
      </c>
      <c r="C42" s="91">
        <v>15.727062189306913</v>
      </c>
      <c r="D42" s="59">
        <v>57.3501</v>
      </c>
      <c r="E42" s="60">
        <v>15.792638318186075</v>
      </c>
      <c r="F42" s="61">
        <v>3.7499000000000002</v>
      </c>
    </row>
    <row r="43" spans="1:6" ht="12.75">
      <c r="A43" s="57">
        <f t="shared" si="0"/>
        <v>1970</v>
      </c>
      <c r="B43" s="50">
        <v>58</v>
      </c>
      <c r="C43" s="91">
        <v>15.6920117342234</v>
      </c>
      <c r="D43" s="59">
        <v>58.20860999999999</v>
      </c>
      <c r="E43" s="60">
        <v>15.704207941533326</v>
      </c>
      <c r="F43" s="61">
        <v>3.6203900000000004</v>
      </c>
    </row>
    <row r="44" spans="1:6" ht="12.75">
      <c r="A44" s="57">
        <f t="shared" si="0"/>
        <v>1971</v>
      </c>
      <c r="B44" s="50">
        <v>62</v>
      </c>
      <c r="C44" s="91">
        <v>16.437511696989663</v>
      </c>
      <c r="D44" s="59">
        <v>62.37321</v>
      </c>
      <c r="E44" s="60">
        <v>16.48362308326098</v>
      </c>
      <c r="F44" s="61">
        <v>3.83679</v>
      </c>
    </row>
    <row r="45" spans="1:6" ht="12.75">
      <c r="A45" s="57">
        <f t="shared" si="0"/>
        <v>1972</v>
      </c>
      <c r="B45" s="50">
        <v>58</v>
      </c>
      <c r="C45" s="91">
        <v>15.074438905084218</v>
      </c>
      <c r="D45" s="59">
        <v>58.417429999999996</v>
      </c>
      <c r="E45" s="60">
        <v>15.131200237313244</v>
      </c>
      <c r="F45" s="61">
        <v>3.76557</v>
      </c>
    </row>
    <row r="46" spans="1:6" ht="12.75">
      <c r="A46" s="57">
        <f t="shared" si="0"/>
        <v>1973</v>
      </c>
      <c r="B46" s="50">
        <v>59</v>
      </c>
      <c r="C46" s="91">
        <v>15.038417986012918</v>
      </c>
      <c r="D46" s="59">
        <v>58.97144</v>
      </c>
      <c r="E46" s="60">
        <v>14.978413545827408</v>
      </c>
      <c r="F46" s="61">
        <v>3.85356</v>
      </c>
    </row>
    <row r="47" spans="1:6" ht="12.75">
      <c r="A47" s="57">
        <f t="shared" si="0"/>
        <v>1974</v>
      </c>
      <c r="B47" s="50">
        <v>63</v>
      </c>
      <c r="C47" s="91">
        <v>15.753949073134365</v>
      </c>
      <c r="D47" s="59">
        <v>62.61085</v>
      </c>
      <c r="E47" s="60">
        <v>15.602723721406534</v>
      </c>
      <c r="F47" s="61">
        <v>3.9861500000000003</v>
      </c>
    </row>
    <row r="48" spans="1:6" ht="12.75">
      <c r="A48" s="57">
        <f t="shared" si="0"/>
        <v>1975</v>
      </c>
      <c r="B48" s="50">
        <v>62</v>
      </c>
      <c r="C48" s="91">
        <v>15.215808244082218</v>
      </c>
      <c r="D48" s="59">
        <v>62.406420000000004</v>
      </c>
      <c r="E48" s="60">
        <v>15.27214202382539</v>
      </c>
      <c r="F48" s="61">
        <v>4.08058</v>
      </c>
    </row>
    <row r="49" spans="1:6" ht="12.75">
      <c r="A49" s="57">
        <f t="shared" si="0"/>
        <v>1976</v>
      </c>
      <c r="B49" s="50">
        <v>65</v>
      </c>
      <c r="C49" s="91">
        <v>15.670776718794812</v>
      </c>
      <c r="D49" s="59">
        <v>64.58588999999999</v>
      </c>
      <c r="E49" s="60">
        <v>15.531669298257754</v>
      </c>
      <c r="F49" s="61">
        <v>4.76811</v>
      </c>
    </row>
    <row r="50" spans="1:6" ht="12.75">
      <c r="A50" s="57">
        <f t="shared" si="0"/>
        <v>1977</v>
      </c>
      <c r="B50" s="50">
        <v>63</v>
      </c>
      <c r="C50" s="91">
        <v>14.925421183505872</v>
      </c>
      <c r="D50" s="59">
        <v>63.398920000000004</v>
      </c>
      <c r="E50" s="60">
        <v>14.985556557549325</v>
      </c>
      <c r="F50" s="61">
        <v>4.82508</v>
      </c>
    </row>
    <row r="51" spans="1:6" ht="12.75">
      <c r="A51" s="57">
        <f t="shared" si="0"/>
        <v>1978</v>
      </c>
      <c r="B51" s="50">
        <v>65</v>
      </c>
      <c r="C51" s="91">
        <v>15.13696103545951</v>
      </c>
      <c r="D51" s="59">
        <v>65.29991</v>
      </c>
      <c r="E51" s="60">
        <v>15.175627957549644</v>
      </c>
      <c r="F51" s="61">
        <v>4.84809</v>
      </c>
    </row>
    <row r="52" spans="1:6" ht="12.75">
      <c r="A52" s="57">
        <f t="shared" si="0"/>
        <v>1979</v>
      </c>
      <c r="B52" s="50">
        <v>66</v>
      </c>
      <c r="C52" s="91">
        <v>15.112439234484098</v>
      </c>
      <c r="D52" s="59">
        <v>66.09312</v>
      </c>
      <c r="E52" s="60">
        <v>15.096176603092438</v>
      </c>
      <c r="F52" s="61">
        <v>4.96188</v>
      </c>
    </row>
    <row r="53" spans="1:6" ht="12.75">
      <c r="A53" s="57">
        <f t="shared" si="0"/>
        <v>1980</v>
      </c>
      <c r="B53" s="50">
        <v>67</v>
      </c>
      <c r="C53" s="91">
        <v>15.088725236730111</v>
      </c>
      <c r="D53" s="59">
        <v>66.97364</v>
      </c>
      <c r="E53" s="60">
        <v>15.037490755875488</v>
      </c>
      <c r="F53" s="61">
        <v>5.15436</v>
      </c>
    </row>
    <row r="54" spans="1:6" ht="12.75">
      <c r="A54" s="57">
        <f t="shared" si="0"/>
        <v>1981</v>
      </c>
      <c r="B54" s="50">
        <v>69</v>
      </c>
      <c r="C54" s="91">
        <v>15.266186446591032</v>
      </c>
      <c r="D54" s="59">
        <v>69.35616</v>
      </c>
      <c r="E54" s="60">
        <v>15.310745188196613</v>
      </c>
      <c r="F54" s="61">
        <v>5.42184</v>
      </c>
    </row>
    <row r="55" spans="1:6" ht="12.75">
      <c r="A55" s="57">
        <f t="shared" si="0"/>
        <v>1982</v>
      </c>
      <c r="B55" s="50">
        <v>71</v>
      </c>
      <c r="C55" s="91">
        <v>15.437520978588115</v>
      </c>
      <c r="D55" s="59">
        <v>71.11368999999999</v>
      </c>
      <c r="E55" s="60">
        <v>15.42544738167434</v>
      </c>
      <c r="F55" s="61">
        <v>5.615309999999999</v>
      </c>
    </row>
    <row r="56" spans="1:6" ht="12.75">
      <c r="A56" s="57">
        <f t="shared" si="0"/>
        <v>1983</v>
      </c>
      <c r="B56" s="50">
        <v>72</v>
      </c>
      <c r="C56" s="91">
        <v>15.389300441421506</v>
      </c>
      <c r="D56" s="59">
        <v>71.61913</v>
      </c>
      <c r="E56" s="60">
        <v>15.268987304783138</v>
      </c>
      <c r="F56" s="61">
        <v>5.92887</v>
      </c>
    </row>
    <row r="57" spans="1:6" ht="12.75">
      <c r="A57" s="57">
        <f t="shared" si="0"/>
        <v>1984</v>
      </c>
      <c r="B57" s="50">
        <v>84.7</v>
      </c>
      <c r="C57" s="91">
        <v>17.801722850476853</v>
      </c>
      <c r="D57" s="59">
        <v>77.6</v>
      </c>
      <c r="E57" s="60">
        <v>16.268636862435322</v>
      </c>
      <c r="F57" s="61">
        <v>6.69</v>
      </c>
    </row>
    <row r="58" spans="1:6" ht="12.75">
      <c r="A58" s="57">
        <f t="shared" si="0"/>
        <v>1985</v>
      </c>
      <c r="B58" s="50">
        <v>86.7</v>
      </c>
      <c r="C58" s="91">
        <v>17.923008021570205</v>
      </c>
      <c r="D58" s="59">
        <v>79.1</v>
      </c>
      <c r="E58" s="60">
        <v>16.30734627294074</v>
      </c>
      <c r="F58" s="61">
        <v>7.73</v>
      </c>
    </row>
    <row r="59" spans="1:6" ht="12.75">
      <c r="A59" s="57">
        <f t="shared" si="0"/>
        <v>1986</v>
      </c>
      <c r="B59" s="50">
        <v>93.8</v>
      </c>
      <c r="C59" s="91">
        <v>19.05274747540552</v>
      </c>
      <c r="D59" s="59">
        <v>84.6</v>
      </c>
      <c r="E59" s="60">
        <v>17.149874068565936</v>
      </c>
      <c r="F59" s="61">
        <v>8.83</v>
      </c>
    </row>
    <row r="60" spans="1:6" ht="12.75">
      <c r="A60" s="57">
        <f t="shared" si="0"/>
        <v>1987</v>
      </c>
      <c r="B60" s="50">
        <v>95.2</v>
      </c>
      <c r="C60" s="91">
        <v>19.00582261678952</v>
      </c>
      <c r="D60" s="59">
        <v>85</v>
      </c>
      <c r="E60" s="60">
        <v>16.93735885844803</v>
      </c>
      <c r="F60" s="61">
        <v>10.13</v>
      </c>
    </row>
    <row r="61" spans="1:6" ht="12.75">
      <c r="A61" s="57">
        <f t="shared" si="0"/>
        <v>1988</v>
      </c>
      <c r="B61" s="50">
        <v>100.7</v>
      </c>
      <c r="C61" s="91">
        <v>19.76521936892954</v>
      </c>
      <c r="D61" s="59">
        <v>88.6</v>
      </c>
      <c r="E61" s="60">
        <v>17.35699744258591</v>
      </c>
      <c r="F61" s="59">
        <v>11.7</v>
      </c>
    </row>
    <row r="62" spans="1:6" ht="12.75">
      <c r="A62" s="57">
        <f t="shared" si="0"/>
        <v>1989</v>
      </c>
      <c r="B62" s="50">
        <v>101.3</v>
      </c>
      <c r="C62" s="91">
        <v>19.55362553714286</v>
      </c>
      <c r="D62" s="59">
        <v>89.3</v>
      </c>
      <c r="E62" s="60">
        <v>17.205158482136426</v>
      </c>
      <c r="F62" s="59">
        <v>12.3</v>
      </c>
    </row>
    <row r="63" spans="1:6" ht="12.75">
      <c r="A63" s="57">
        <f t="shared" si="0"/>
        <v>1990</v>
      </c>
      <c r="B63" s="50">
        <v>99.1</v>
      </c>
      <c r="C63" s="91">
        <v>18.817259286069376</v>
      </c>
      <c r="D63" s="59">
        <v>85.9</v>
      </c>
      <c r="E63" s="60">
        <v>16.278212397868636</v>
      </c>
      <c r="F63" s="59">
        <v>13.1</v>
      </c>
    </row>
    <row r="64" spans="1:6" ht="12.75">
      <c r="A64" s="57">
        <f t="shared" si="0"/>
        <v>1991</v>
      </c>
      <c r="B64" s="50">
        <v>97.7</v>
      </c>
      <c r="C64" s="91">
        <v>18.273891787691994</v>
      </c>
      <c r="D64" s="59">
        <v>84</v>
      </c>
      <c r="E64" s="60">
        <v>15.878515242006765</v>
      </c>
      <c r="F64" s="59">
        <v>13.7</v>
      </c>
    </row>
    <row r="65" spans="1:6" ht="12.75">
      <c r="A65" s="57">
        <f t="shared" si="0"/>
        <v>1992</v>
      </c>
      <c r="B65" s="50">
        <v>100.4</v>
      </c>
      <c r="C65" s="91">
        <v>18.50210655892711</v>
      </c>
      <c r="D65" s="59">
        <v>85</v>
      </c>
      <c r="E65" s="60">
        <v>15.840441099435443</v>
      </c>
      <c r="F65" s="59">
        <v>15.4</v>
      </c>
    </row>
    <row r="66" spans="1:6" ht="12.75">
      <c r="A66" s="57">
        <v>1993</v>
      </c>
      <c r="B66" s="50">
        <v>103.8</v>
      </c>
      <c r="C66" s="91">
        <v>18.850816380702508</v>
      </c>
      <c r="D66" s="59">
        <v>86</v>
      </c>
      <c r="E66" s="60">
        <v>15.806948478743044</v>
      </c>
      <c r="F66" s="59">
        <v>17.8</v>
      </c>
    </row>
    <row r="67" spans="1:6" ht="12.75">
      <c r="A67" s="57">
        <v>1994</v>
      </c>
      <c r="B67" s="50">
        <v>111.8</v>
      </c>
      <c r="C67" s="91">
        <v>20.0129725921373</v>
      </c>
      <c r="D67" s="59">
        <v>91</v>
      </c>
      <c r="E67" s="60">
        <v>16.54593162828661</v>
      </c>
      <c r="F67" s="59">
        <v>20.8</v>
      </c>
    </row>
    <row r="68" spans="1:6" ht="12.75">
      <c r="A68" s="57">
        <v>1995</v>
      </c>
      <c r="B68" s="50">
        <v>116.4</v>
      </c>
      <c r="C68" s="91">
        <v>20.5422874458281</v>
      </c>
      <c r="D68" s="59">
        <v>92</v>
      </c>
      <c r="E68" s="60">
        <v>16.36642464180929</v>
      </c>
      <c r="F68" s="59">
        <v>24.4</v>
      </c>
    </row>
    <row r="69" spans="1:6" ht="12.75">
      <c r="A69" s="57">
        <v>1996</v>
      </c>
      <c r="B69" s="50">
        <v>119.8</v>
      </c>
      <c r="C69" s="63">
        <v>20.8561902061026</v>
      </c>
      <c r="D69" s="59">
        <v>93</v>
      </c>
      <c r="E69" s="60">
        <v>16.420955112849136</v>
      </c>
      <c r="F69" s="59">
        <v>26.8</v>
      </c>
    </row>
    <row r="70" spans="1:6" ht="12.75">
      <c r="A70" s="55">
        <v>1997</v>
      </c>
      <c r="B70" s="63">
        <v>121.8</v>
      </c>
      <c r="C70" s="63">
        <v>20.921236030703128</v>
      </c>
      <c r="D70" s="59">
        <v>93</v>
      </c>
      <c r="E70" s="60">
        <v>16.043297477272322</v>
      </c>
      <c r="F70" s="59">
        <v>28.8</v>
      </c>
    </row>
    <row r="71" spans="1:6" ht="12.75">
      <c r="A71" s="55">
        <v>1998</v>
      </c>
      <c r="B71" s="63">
        <v>116.7</v>
      </c>
      <c r="C71" s="63">
        <v>19.78109083710977</v>
      </c>
      <c r="D71" s="59">
        <v>86</v>
      </c>
      <c r="E71" s="59">
        <f>86/5.919</f>
        <v>14.529481331305965</v>
      </c>
      <c r="F71" s="59">
        <v>30.7</v>
      </c>
    </row>
    <row r="72" spans="5:6" ht="12.75">
      <c r="E72" s="64"/>
      <c r="F72" s="65"/>
    </row>
    <row r="73" ht="12.75">
      <c r="A73" s="52" t="s">
        <v>170</v>
      </c>
    </row>
    <row r="74" ht="12.75">
      <c r="A74" s="52" t="s">
        <v>117</v>
      </c>
    </row>
    <row r="75" ht="12.75">
      <c r="A75" s="52"/>
    </row>
    <row r="76" ht="12.75">
      <c r="A76" s="52" t="s">
        <v>177</v>
      </c>
    </row>
    <row r="77" ht="12.75">
      <c r="A77" s="52" t="s">
        <v>53</v>
      </c>
    </row>
    <row r="80" ht="12.75">
      <c r="A80" s="39" t="s">
        <v>74</v>
      </c>
    </row>
    <row r="82" spans="1:4" ht="12.75">
      <c r="A82" s="52" t="s">
        <v>75</v>
      </c>
      <c r="B82" s="92" t="s">
        <v>76</v>
      </c>
      <c r="C82" s="68"/>
      <c r="D82" s="46" t="s">
        <v>77</v>
      </c>
    </row>
    <row r="83" spans="2:4" ht="12.75">
      <c r="B83" s="57">
        <v>1970</v>
      </c>
      <c r="C83" s="46">
        <v>1992</v>
      </c>
      <c r="D83" s="46" t="s">
        <v>78</v>
      </c>
    </row>
    <row r="84" spans="1:4" ht="12.75">
      <c r="A84" s="67"/>
      <c r="B84" s="49" t="s">
        <v>129</v>
      </c>
      <c r="C84" s="49" t="s">
        <v>129</v>
      </c>
      <c r="D84" s="49" t="s">
        <v>79</v>
      </c>
    </row>
    <row r="85" spans="1:4" ht="12.75">
      <c r="A85" s="52" t="s">
        <v>80</v>
      </c>
      <c r="B85" s="57">
        <v>4802</v>
      </c>
      <c r="C85" s="46">
        <v>11013</v>
      </c>
      <c r="D85" s="57">
        <v>129</v>
      </c>
    </row>
    <row r="86" spans="1:4" ht="12.75">
      <c r="A86" s="52" t="s">
        <v>81</v>
      </c>
      <c r="B86" s="57">
        <v>3997</v>
      </c>
      <c r="C86" s="46">
        <v>7766</v>
      </c>
      <c r="D86" s="57">
        <v>94</v>
      </c>
    </row>
    <row r="87" spans="1:4" ht="12.75">
      <c r="A87" s="52" t="s">
        <v>82</v>
      </c>
      <c r="B87" s="57">
        <v>3097</v>
      </c>
      <c r="C87" s="46">
        <v>3018</v>
      </c>
      <c r="D87" s="57">
        <v>-3</v>
      </c>
    </row>
    <row r="88" spans="1:4" ht="12.75">
      <c r="A88" s="52" t="s">
        <v>83</v>
      </c>
      <c r="B88" s="57">
        <v>1077</v>
      </c>
      <c r="C88" s="46">
        <v>2560</v>
      </c>
      <c r="D88" s="57">
        <v>138</v>
      </c>
    </row>
    <row r="89" spans="1:4" ht="12.75">
      <c r="A89" s="52" t="s">
        <v>84</v>
      </c>
      <c r="B89" s="57">
        <v>362</v>
      </c>
      <c r="C89" s="46">
        <v>817</v>
      </c>
      <c r="D89" s="57">
        <v>126</v>
      </c>
    </row>
    <row r="90" spans="1:4" ht="12.75">
      <c r="A90" s="52" t="s">
        <v>85</v>
      </c>
      <c r="B90" s="57">
        <v>244</v>
      </c>
      <c r="C90" s="46">
        <v>699</v>
      </c>
      <c r="D90" s="57">
        <v>187</v>
      </c>
    </row>
    <row r="91" spans="1:4" ht="12.75">
      <c r="A91" s="52" t="s">
        <v>86</v>
      </c>
      <c r="B91" s="57">
        <v>37</v>
      </c>
      <c r="C91" s="46">
        <v>122</v>
      </c>
      <c r="D91" s="57">
        <v>230</v>
      </c>
    </row>
    <row r="92" spans="1:4" ht="12.75">
      <c r="A92" s="52" t="s">
        <v>87</v>
      </c>
      <c r="B92" s="57">
        <v>13616</v>
      </c>
      <c r="C92" s="46">
        <v>25994</v>
      </c>
      <c r="D92" s="57">
        <v>91</v>
      </c>
    </row>
    <row r="94" ht="12.75">
      <c r="A94" s="52" t="s">
        <v>88</v>
      </c>
    </row>
    <row r="95" ht="12.75">
      <c r="A95" s="52" t="s">
        <v>89</v>
      </c>
    </row>
    <row r="96" ht="12.75">
      <c r="A96" s="52" t="s">
        <v>90</v>
      </c>
    </row>
    <row r="97" ht="12.75">
      <c r="A97" s="52" t="s">
        <v>91</v>
      </c>
    </row>
    <row r="99" ht="12.75">
      <c r="A99" s="52" t="s">
        <v>92</v>
      </c>
    </row>
    <row r="102" ht="12.75">
      <c r="A102" s="39" t="s">
        <v>93</v>
      </c>
    </row>
    <row r="104" spans="1:6" ht="12.75">
      <c r="A104" s="52" t="s">
        <v>126</v>
      </c>
      <c r="B104" s="46" t="s">
        <v>94</v>
      </c>
      <c r="C104" s="46" t="s">
        <v>95</v>
      </c>
      <c r="D104" s="43" t="s">
        <v>126</v>
      </c>
      <c r="E104" s="43" t="s">
        <v>96</v>
      </c>
      <c r="F104" s="43" t="s">
        <v>95</v>
      </c>
    </row>
    <row r="105" spans="1:6" ht="12.75">
      <c r="A105" s="67"/>
      <c r="B105" s="49" t="s">
        <v>97</v>
      </c>
      <c r="C105" s="68" t="s">
        <v>79</v>
      </c>
      <c r="D105" s="67"/>
      <c r="E105" s="47" t="s">
        <v>97</v>
      </c>
      <c r="F105" s="47" t="s">
        <v>79</v>
      </c>
    </row>
    <row r="106" ht="12.75">
      <c r="B106" s="41"/>
    </row>
    <row r="107" spans="1:6" ht="12.75">
      <c r="A107" s="52" t="s">
        <v>139</v>
      </c>
      <c r="B107" s="46">
        <v>3.4</v>
      </c>
      <c r="C107" s="46">
        <v>7</v>
      </c>
      <c r="D107" s="93" t="s">
        <v>133</v>
      </c>
      <c r="E107" s="55">
        <v>16</v>
      </c>
      <c r="F107" s="55">
        <v>28</v>
      </c>
    </row>
    <row r="108" spans="1:6" ht="12.75">
      <c r="A108" s="52" t="s">
        <v>131</v>
      </c>
      <c r="B108" s="46">
        <v>2.9</v>
      </c>
      <c r="C108" s="46">
        <v>6</v>
      </c>
      <c r="D108" s="93" t="s">
        <v>138</v>
      </c>
      <c r="E108" s="55">
        <v>8.1</v>
      </c>
      <c r="F108" s="55">
        <v>14</v>
      </c>
    </row>
    <row r="109" spans="1:6" ht="12.75">
      <c r="A109" s="52" t="s">
        <v>138</v>
      </c>
      <c r="B109" s="46">
        <v>2.9</v>
      </c>
      <c r="C109" s="46">
        <v>6</v>
      </c>
      <c r="D109" s="93" t="s">
        <v>141</v>
      </c>
      <c r="E109" s="55">
        <v>3.1</v>
      </c>
      <c r="F109" s="55">
        <v>5</v>
      </c>
    </row>
    <row r="110" spans="1:6" ht="12.75">
      <c r="A110" s="52" t="s">
        <v>98</v>
      </c>
      <c r="B110" s="46">
        <v>2.6</v>
      </c>
      <c r="C110" s="46">
        <v>5</v>
      </c>
      <c r="D110" s="93" t="s">
        <v>144</v>
      </c>
      <c r="E110" s="55">
        <v>3.1</v>
      </c>
      <c r="F110" s="55">
        <v>5</v>
      </c>
    </row>
    <row r="111" spans="1:6" ht="12.75">
      <c r="A111" s="52" t="s">
        <v>136</v>
      </c>
      <c r="B111" s="46">
        <v>2.3</v>
      </c>
      <c r="C111" s="46">
        <v>5</v>
      </c>
      <c r="D111" s="93" t="s">
        <v>145</v>
      </c>
      <c r="E111" s="55">
        <v>2.6</v>
      </c>
      <c r="F111" s="55">
        <v>5</v>
      </c>
    </row>
    <row r="112" spans="1:6" ht="12.75">
      <c r="A112" s="52" t="s">
        <v>99</v>
      </c>
      <c r="B112" s="46">
        <v>2.3</v>
      </c>
      <c r="C112" s="46">
        <v>4</v>
      </c>
      <c r="D112" s="93" t="s">
        <v>100</v>
      </c>
      <c r="E112" s="55">
        <v>2.4</v>
      </c>
      <c r="F112" s="55">
        <v>4</v>
      </c>
    </row>
    <row r="113" spans="1:6" ht="12.75">
      <c r="A113" s="52" t="s">
        <v>143</v>
      </c>
      <c r="B113" s="46">
        <v>1.8</v>
      </c>
      <c r="C113" s="46">
        <v>3</v>
      </c>
      <c r="D113" s="93" t="s">
        <v>101</v>
      </c>
      <c r="E113" s="55">
        <v>2.1</v>
      </c>
      <c r="F113" s="55">
        <v>4</v>
      </c>
    </row>
    <row r="114" spans="1:6" ht="12.75">
      <c r="A114" s="52" t="s">
        <v>102</v>
      </c>
      <c r="B114" s="46">
        <v>1.8</v>
      </c>
      <c r="C114" s="46">
        <v>3</v>
      </c>
      <c r="D114" s="93" t="s">
        <v>103</v>
      </c>
      <c r="E114" s="55">
        <v>2.1</v>
      </c>
      <c r="F114" s="55">
        <v>4</v>
      </c>
    </row>
    <row r="115" spans="1:6" ht="12.75">
      <c r="A115" s="52" t="s">
        <v>134</v>
      </c>
      <c r="B115" s="46">
        <v>1.6</v>
      </c>
      <c r="C115" s="46">
        <v>3</v>
      </c>
      <c r="D115" s="93" t="s">
        <v>98</v>
      </c>
      <c r="E115" s="55">
        <v>1.5</v>
      </c>
      <c r="F115" s="55">
        <v>3</v>
      </c>
    </row>
    <row r="116" spans="1:6" ht="12.75">
      <c r="A116" s="52" t="s">
        <v>141</v>
      </c>
      <c r="B116" s="46">
        <v>1.5</v>
      </c>
      <c r="C116" s="46">
        <v>3</v>
      </c>
      <c r="D116" s="93" t="s">
        <v>131</v>
      </c>
      <c r="E116" s="55">
        <v>1.2</v>
      </c>
      <c r="F116" s="55">
        <v>2</v>
      </c>
    </row>
    <row r="117" spans="1:4" ht="12.75">
      <c r="A117" s="52"/>
      <c r="B117" s="46"/>
      <c r="C117" s="46"/>
      <c r="D117" s="93"/>
    </row>
    <row r="118" spans="1:6" ht="12.75">
      <c r="A118" s="55" t="s">
        <v>87</v>
      </c>
      <c r="B118" s="55">
        <v>51</v>
      </c>
      <c r="C118" s="41">
        <v>100</v>
      </c>
      <c r="D118" s="93" t="s">
        <v>87</v>
      </c>
      <c r="E118" s="55">
        <v>56</v>
      </c>
      <c r="F118" s="55">
        <v>100</v>
      </c>
    </row>
    <row r="119" ht="12.75">
      <c r="A119" s="52" t="s">
        <v>104</v>
      </c>
    </row>
    <row r="120" ht="12.75">
      <c r="A120" s="52" t="s">
        <v>105</v>
      </c>
    </row>
    <row r="121" ht="12.75">
      <c r="A121" s="52" t="s">
        <v>106</v>
      </c>
    </row>
    <row r="123" ht="12.75">
      <c r="A123" s="52" t="s">
        <v>1</v>
      </c>
    </row>
    <row r="126" ht="12.75">
      <c r="A126" s="90" t="s">
        <v>2</v>
      </c>
    </row>
    <row r="127" spans="1:4" ht="12.75">
      <c r="A127" s="41" t="s">
        <v>110</v>
      </c>
      <c r="B127" s="41" t="s">
        <v>3</v>
      </c>
      <c r="C127" s="41" t="s">
        <v>4</v>
      </c>
      <c r="D127" s="41" t="s">
        <v>5</v>
      </c>
    </row>
    <row r="128" spans="1:4" ht="12.75">
      <c r="A128" s="68"/>
      <c r="B128" s="68" t="s">
        <v>6</v>
      </c>
      <c r="C128" s="68" t="s">
        <v>7</v>
      </c>
      <c r="D128" s="68" t="s">
        <v>8</v>
      </c>
    </row>
    <row r="129" spans="1:4" ht="12.75">
      <c r="A129" s="55">
        <v>1970</v>
      </c>
      <c r="B129" s="55">
        <v>9.3</v>
      </c>
      <c r="C129" s="41">
        <v>4.6</v>
      </c>
      <c r="D129" s="55">
        <v>6.4</v>
      </c>
    </row>
    <row r="130" spans="1:4" ht="12.75">
      <c r="A130" s="55">
        <v>1975</v>
      </c>
      <c r="B130" s="55">
        <v>14.5</v>
      </c>
      <c r="C130" s="41">
        <v>3.4</v>
      </c>
      <c r="D130" s="55">
        <v>4</v>
      </c>
    </row>
    <row r="131" spans="1:4" ht="12.75">
      <c r="A131" s="55">
        <v>1978</v>
      </c>
      <c r="B131" s="55">
        <v>17.9</v>
      </c>
      <c r="C131" s="41">
        <v>2.9</v>
      </c>
      <c r="D131" s="55">
        <v>3.5</v>
      </c>
    </row>
    <row r="132" spans="1:4" ht="12.75">
      <c r="A132" s="55">
        <v>1980</v>
      </c>
      <c r="B132" s="55">
        <v>19.8</v>
      </c>
      <c r="C132" s="41">
        <v>2.7</v>
      </c>
      <c r="D132" s="55">
        <v>3.3</v>
      </c>
    </row>
    <row r="133" spans="1:4" ht="12.75">
      <c r="A133" s="55">
        <v>1981</v>
      </c>
      <c r="B133" s="55">
        <v>21.4</v>
      </c>
      <c r="C133" s="41">
        <v>2.5</v>
      </c>
      <c r="D133" s="55">
        <v>3.2</v>
      </c>
    </row>
    <row r="134" spans="1:4" ht="12.75">
      <c r="A134" s="55">
        <v>1982</v>
      </c>
      <c r="B134" s="55">
        <v>23.5</v>
      </c>
      <c r="C134" s="41">
        <v>2.2</v>
      </c>
      <c r="D134" s="55">
        <v>2.9</v>
      </c>
    </row>
    <row r="135" spans="1:4" ht="12.75">
      <c r="A135" s="55">
        <v>1983</v>
      </c>
      <c r="B135" s="55">
        <v>25.4</v>
      </c>
      <c r="C135" s="41">
        <v>2.1</v>
      </c>
      <c r="D135" s="55">
        <v>2.7</v>
      </c>
    </row>
    <row r="136" spans="1:4" ht="12.75">
      <c r="A136" s="55">
        <v>1984</v>
      </c>
      <c r="B136" s="55">
        <v>27.5</v>
      </c>
      <c r="C136" s="41">
        <v>2</v>
      </c>
      <c r="D136" s="55">
        <v>2.7</v>
      </c>
    </row>
    <row r="137" spans="1:4" ht="12.75">
      <c r="A137" s="55">
        <v>1985</v>
      </c>
      <c r="B137" s="55">
        <v>29.9</v>
      </c>
      <c r="C137" s="41">
        <v>1.8</v>
      </c>
      <c r="D137" s="55">
        <v>2.5</v>
      </c>
    </row>
    <row r="138" spans="1:4" ht="12.75">
      <c r="A138" s="55">
        <v>1986</v>
      </c>
      <c r="B138" s="55">
        <v>32.7</v>
      </c>
      <c r="C138" s="41">
        <v>1.8</v>
      </c>
      <c r="D138" s="55">
        <v>2.5</v>
      </c>
    </row>
    <row r="139" spans="1:4" ht="12.75">
      <c r="A139" s="55">
        <v>1987</v>
      </c>
      <c r="B139" s="55">
        <v>35.2</v>
      </c>
      <c r="C139" s="41">
        <v>1.7</v>
      </c>
      <c r="D139" s="55">
        <v>2.3</v>
      </c>
    </row>
    <row r="140" spans="1:4" ht="12.75">
      <c r="A140" s="55">
        <v>1988</v>
      </c>
      <c r="B140" s="55">
        <v>37.9</v>
      </c>
      <c r="C140" s="41">
        <v>1.6</v>
      </c>
      <c r="D140" s="55">
        <v>2.3</v>
      </c>
    </row>
    <row r="141" spans="1:4" ht="12.75">
      <c r="A141" s="55">
        <v>1989</v>
      </c>
      <c r="B141" s="55">
        <v>40.2</v>
      </c>
      <c r="C141" s="41">
        <v>1.5</v>
      </c>
      <c r="D141" s="55">
        <v>2.1</v>
      </c>
    </row>
    <row r="143" ht="12.75">
      <c r="A143" s="55" t="s">
        <v>9</v>
      </c>
    </row>
    <row r="145" ht="12.75">
      <c r="A145" s="90" t="s">
        <v>10</v>
      </c>
    </row>
    <row r="147" spans="2:3" ht="12.75">
      <c r="B147" s="94" t="s">
        <v>11</v>
      </c>
      <c r="C147" s="94" t="s">
        <v>12</v>
      </c>
    </row>
    <row r="148" spans="1:3" ht="12.75">
      <c r="A148" s="67" t="s">
        <v>75</v>
      </c>
      <c r="B148" s="95" t="s">
        <v>13</v>
      </c>
      <c r="C148" s="68" t="s">
        <v>115</v>
      </c>
    </row>
    <row r="150" spans="1:3" ht="12.75">
      <c r="A150" s="55" t="s">
        <v>83</v>
      </c>
      <c r="B150" s="55">
        <v>6.6</v>
      </c>
      <c r="C150" s="41">
        <v>21.5</v>
      </c>
    </row>
    <row r="151" spans="1:3" ht="12.75">
      <c r="A151" s="55" t="s">
        <v>14</v>
      </c>
      <c r="B151" s="55">
        <v>7.8</v>
      </c>
      <c r="C151" s="41">
        <v>20.9</v>
      </c>
    </row>
    <row r="152" spans="1:3" ht="12.75">
      <c r="A152" s="55" t="s">
        <v>15</v>
      </c>
      <c r="B152" s="55">
        <v>8.2</v>
      </c>
      <c r="C152" s="41">
        <v>8.9</v>
      </c>
    </row>
    <row r="153" spans="1:3" ht="12.75">
      <c r="A153" s="55" t="s">
        <v>16</v>
      </c>
      <c r="B153" s="55">
        <v>9.7</v>
      </c>
      <c r="C153" s="41">
        <v>22.7</v>
      </c>
    </row>
    <row r="154" spans="1:3" ht="12.75">
      <c r="A154" s="55" t="s">
        <v>17</v>
      </c>
      <c r="B154" s="55">
        <v>16</v>
      </c>
      <c r="C154" s="41">
        <v>13</v>
      </c>
    </row>
    <row r="155" spans="1:3" ht="12.75">
      <c r="A155" s="55" t="s">
        <v>85</v>
      </c>
      <c r="B155" s="55">
        <v>21.1</v>
      </c>
      <c r="C155" s="41">
        <v>8</v>
      </c>
    </row>
    <row r="156" spans="1:3" ht="12.75">
      <c r="A156" s="55" t="s">
        <v>80</v>
      </c>
      <c r="B156" s="55">
        <v>28</v>
      </c>
      <c r="C156" s="41">
        <v>9.1</v>
      </c>
    </row>
    <row r="158" ht="12.75">
      <c r="A158" s="55" t="s">
        <v>9</v>
      </c>
    </row>
  </sheetData>
  <printOptions/>
  <pageMargins left="0.75" right="0.75" top="1" bottom="1" header="0.5" footer="0.5"/>
  <pageSetup horizontalDpi="600" verticalDpi="600" orientation="portrait" pageOrder="overThenDown" scale="75"/>
  <rowBreaks count="3" manualBreakCount="3">
    <brk id="14" max="255" man="1"/>
    <brk id="77" max="255" man="1"/>
    <brk id="1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10.28125" defaultRowHeight="12.75"/>
  <cols>
    <col min="1" max="1" width="18.421875" style="55" customWidth="1"/>
    <col min="2" max="2" width="18.140625" style="55" customWidth="1"/>
    <col min="3" max="3" width="16.140625" style="55" customWidth="1"/>
    <col min="4" max="4" width="21.421875" style="62" customWidth="1"/>
    <col min="5" max="16384" width="10.28125" style="55" customWidth="1"/>
  </cols>
  <sheetData>
    <row r="1" ht="12.75">
      <c r="A1" s="66" t="s">
        <v>18</v>
      </c>
    </row>
    <row r="3" spans="1:4" ht="12.75">
      <c r="A3" s="55" t="s">
        <v>19</v>
      </c>
      <c r="B3" s="41" t="s">
        <v>20</v>
      </c>
      <c r="C3" s="41" t="s">
        <v>21</v>
      </c>
      <c r="D3" s="96" t="s">
        <v>22</v>
      </c>
    </row>
    <row r="4" spans="1:4" ht="12.75">
      <c r="A4" s="67"/>
      <c r="B4" s="68" t="s">
        <v>23</v>
      </c>
      <c r="C4" s="68"/>
      <c r="D4" s="97" t="s">
        <v>23</v>
      </c>
    </row>
    <row r="5" spans="2:4" ht="12.75">
      <c r="B5" s="41"/>
      <c r="C5" s="41"/>
      <c r="D5" s="96"/>
    </row>
    <row r="6" spans="1:5" ht="12.75">
      <c r="A6" s="66" t="s">
        <v>24</v>
      </c>
      <c r="B6" s="98">
        <v>9360</v>
      </c>
      <c r="C6" s="98">
        <v>61</v>
      </c>
      <c r="D6" s="99">
        <f>B6*C6*0.01</f>
        <v>5709.6</v>
      </c>
      <c r="E6" s="55" t="s">
        <v>118</v>
      </c>
    </row>
    <row r="7" spans="1:4" ht="12.75">
      <c r="A7" s="55" t="s">
        <v>25</v>
      </c>
      <c r="B7" s="41">
        <v>797</v>
      </c>
      <c r="C7" s="41">
        <v>67</v>
      </c>
      <c r="D7" s="96">
        <f>B7*C7*0.01</f>
        <v>533.99</v>
      </c>
    </row>
    <row r="8" spans="1:4" ht="12.75">
      <c r="A8" s="55" t="s">
        <v>26</v>
      </c>
      <c r="B8" s="41">
        <v>180</v>
      </c>
      <c r="C8" s="41">
        <v>97</v>
      </c>
      <c r="D8" s="96">
        <f>B8*C8*0.01</f>
        <v>174.6</v>
      </c>
    </row>
    <row r="9" spans="1:4" ht="12.75">
      <c r="A9" s="55" t="s">
        <v>27</v>
      </c>
      <c r="B9" s="41">
        <v>1622</v>
      </c>
      <c r="C9" s="41">
        <v>7</v>
      </c>
      <c r="D9" s="96">
        <f>B9*C9*0.01</f>
        <v>113.54</v>
      </c>
    </row>
    <row r="10" spans="2:4" ht="12.75">
      <c r="B10" s="41"/>
      <c r="C10" s="41"/>
      <c r="D10" s="96" t="s">
        <v>118</v>
      </c>
    </row>
    <row r="11" spans="1:4" ht="12.75">
      <c r="A11" s="66" t="s">
        <v>28</v>
      </c>
      <c r="B11" s="98">
        <v>6760</v>
      </c>
      <c r="C11" s="98">
        <v>72</v>
      </c>
      <c r="D11" s="99">
        <f aca="true" t="shared" si="0" ref="D11:D16">B11*C11*0.01</f>
        <v>4867.2</v>
      </c>
    </row>
    <row r="12" spans="1:4" ht="12.75">
      <c r="A12" s="55" t="s">
        <v>29</v>
      </c>
      <c r="B12" s="41">
        <v>1960</v>
      </c>
      <c r="C12" s="41">
        <v>100</v>
      </c>
      <c r="D12" s="96">
        <f t="shared" si="0"/>
        <v>1960</v>
      </c>
    </row>
    <row r="13" spans="1:4" ht="12.75">
      <c r="A13" s="55" t="s">
        <v>30</v>
      </c>
      <c r="B13" s="41">
        <v>2150</v>
      </c>
      <c r="C13" s="41">
        <v>41</v>
      </c>
      <c r="D13" s="96">
        <f t="shared" si="0"/>
        <v>881.5</v>
      </c>
    </row>
    <row r="14" spans="1:4" ht="12.75">
      <c r="A14" s="55" t="s">
        <v>31</v>
      </c>
      <c r="B14" s="41">
        <v>1884</v>
      </c>
      <c r="C14" s="41">
        <v>81</v>
      </c>
      <c r="D14" s="96">
        <f t="shared" si="0"/>
        <v>1526.04</v>
      </c>
    </row>
    <row r="15" spans="1:4" ht="12.75">
      <c r="A15" s="55" t="s">
        <v>32</v>
      </c>
      <c r="B15" s="41">
        <v>756</v>
      </c>
      <c r="C15" s="41">
        <v>48</v>
      </c>
      <c r="D15" s="96">
        <f t="shared" si="0"/>
        <v>362.88</v>
      </c>
    </row>
    <row r="16" spans="1:4" ht="12.75">
      <c r="A16" s="55" t="s">
        <v>33</v>
      </c>
      <c r="B16" s="41">
        <v>6867</v>
      </c>
      <c r="C16" s="41">
        <v>18</v>
      </c>
      <c r="D16" s="96">
        <f t="shared" si="0"/>
        <v>1236.06</v>
      </c>
    </row>
    <row r="18" ht="12.75">
      <c r="A18" s="55" t="s">
        <v>34</v>
      </c>
    </row>
  </sheetData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56" customWidth="1"/>
  </cols>
  <sheetData>
    <row r="1" spans="1:8" ht="12.75">
      <c r="A1" s="39" t="s">
        <v>35</v>
      </c>
      <c r="B1" s="55"/>
      <c r="C1" s="55"/>
      <c r="D1" s="55"/>
      <c r="G1" s="39"/>
      <c r="H1" s="55"/>
    </row>
    <row r="2" spans="1:8" ht="12.75">
      <c r="A2" s="39" t="s">
        <v>36</v>
      </c>
      <c r="B2" s="55"/>
      <c r="C2" s="55"/>
      <c r="D2" s="55"/>
      <c r="G2" s="39"/>
      <c r="H2" s="55"/>
    </row>
    <row r="3" spans="1:8" ht="12.75">
      <c r="A3" s="55"/>
      <c r="B3" s="55"/>
      <c r="C3" s="55"/>
      <c r="D3" s="55"/>
      <c r="G3" s="55"/>
      <c r="H3" s="55"/>
    </row>
    <row r="4" spans="1:8" ht="12.75">
      <c r="A4" s="55"/>
      <c r="B4" s="46" t="s">
        <v>37</v>
      </c>
      <c r="C4" s="46" t="s">
        <v>38</v>
      </c>
      <c r="D4" s="46" t="s">
        <v>39</v>
      </c>
      <c r="G4" s="55"/>
      <c r="H4" s="46"/>
    </row>
    <row r="5" spans="1:8" ht="12.75">
      <c r="A5" s="46" t="s">
        <v>110</v>
      </c>
      <c r="B5" s="46" t="s">
        <v>40</v>
      </c>
      <c r="C5" s="46" t="s">
        <v>40</v>
      </c>
      <c r="D5" s="46" t="s">
        <v>40</v>
      </c>
      <c r="G5" s="46"/>
      <c r="H5" s="46"/>
    </row>
    <row r="6" spans="1:8" ht="12.75">
      <c r="A6" s="67"/>
      <c r="B6" s="49" t="s">
        <v>116</v>
      </c>
      <c r="C6" s="49" t="s">
        <v>116</v>
      </c>
      <c r="D6" s="49" t="s">
        <v>116</v>
      </c>
      <c r="G6" s="100"/>
      <c r="H6" s="101"/>
    </row>
    <row r="7" spans="1:8" ht="12.75">
      <c r="A7" s="55"/>
      <c r="B7" s="55"/>
      <c r="C7" s="55"/>
      <c r="D7" s="55"/>
      <c r="G7" s="55"/>
      <c r="H7" s="55"/>
    </row>
    <row r="8" spans="1:8" ht="12.75">
      <c r="A8" s="57">
        <v>1950</v>
      </c>
      <c r="B8" s="102">
        <v>2.52</v>
      </c>
      <c r="C8" s="102">
        <v>2.52</v>
      </c>
      <c r="D8" s="102">
        <v>2.52</v>
      </c>
      <c r="G8" s="57"/>
      <c r="H8" s="102"/>
    </row>
    <row r="9" spans="1:8" ht="12.75">
      <c r="A9" s="57">
        <f aca="true" t="shared" si="0" ref="A9:A28">(A8+5)</f>
        <v>1955</v>
      </c>
      <c r="B9" s="102">
        <v>2.755</v>
      </c>
      <c r="C9" s="102">
        <v>2.755</v>
      </c>
      <c r="D9" s="102">
        <v>2.755</v>
      </c>
      <c r="G9" s="57"/>
      <c r="H9" s="102"/>
    </row>
    <row r="10" spans="1:8" ht="12.75">
      <c r="A10" s="57">
        <f t="shared" si="0"/>
        <v>1960</v>
      </c>
      <c r="B10" s="102">
        <v>3.022</v>
      </c>
      <c r="C10" s="102">
        <v>3.022</v>
      </c>
      <c r="D10" s="102">
        <v>3.022</v>
      </c>
      <c r="G10" s="57"/>
      <c r="H10" s="102"/>
    </row>
    <row r="11" spans="1:8" ht="12.75">
      <c r="A11" s="57">
        <f t="shared" si="0"/>
        <v>1965</v>
      </c>
      <c r="B11" s="102">
        <v>3.338</v>
      </c>
      <c r="C11" s="102">
        <v>3.338</v>
      </c>
      <c r="D11" s="102">
        <v>3.338</v>
      </c>
      <c r="G11" s="57"/>
      <c r="H11" s="102"/>
    </row>
    <row r="12" spans="1:8" ht="12.75">
      <c r="A12" s="57">
        <f t="shared" si="0"/>
        <v>1970</v>
      </c>
      <c r="B12" s="102">
        <v>3.698</v>
      </c>
      <c r="C12" s="102">
        <v>3.698</v>
      </c>
      <c r="D12" s="102">
        <v>3.698</v>
      </c>
      <c r="G12" s="57"/>
      <c r="H12" s="102"/>
    </row>
    <row r="13" spans="1:8" ht="12.75">
      <c r="A13" s="57">
        <f t="shared" si="0"/>
        <v>1975</v>
      </c>
      <c r="B13" s="102">
        <v>4.077</v>
      </c>
      <c r="C13" s="102">
        <v>4.077</v>
      </c>
      <c r="D13" s="102">
        <v>4.077</v>
      </c>
      <c r="G13" s="57"/>
      <c r="H13" s="102"/>
    </row>
    <row r="14" spans="1:8" ht="12.75">
      <c r="A14" s="57">
        <f t="shared" si="0"/>
        <v>1980</v>
      </c>
      <c r="B14" s="102">
        <v>4.444</v>
      </c>
      <c r="C14" s="102">
        <v>4.444</v>
      </c>
      <c r="D14" s="102">
        <v>4.444</v>
      </c>
      <c r="G14" s="57"/>
      <c r="H14" s="102"/>
    </row>
    <row r="15" spans="1:8" ht="12.75">
      <c r="A15" s="57">
        <f t="shared" si="0"/>
        <v>1985</v>
      </c>
      <c r="B15" s="102">
        <v>4.847</v>
      </c>
      <c r="C15" s="102">
        <v>4.847</v>
      </c>
      <c r="D15" s="102">
        <v>4.847</v>
      </c>
      <c r="G15" s="57"/>
      <c r="H15" s="102"/>
    </row>
    <row r="16" spans="1:8" ht="12.75">
      <c r="A16" s="57">
        <f t="shared" si="0"/>
        <v>1990</v>
      </c>
      <c r="B16" s="102">
        <v>5.284</v>
      </c>
      <c r="C16" s="102">
        <v>5.284</v>
      </c>
      <c r="D16" s="102">
        <v>5.284</v>
      </c>
      <c r="G16" s="57"/>
      <c r="H16" s="102"/>
    </row>
    <row r="17" spans="1:8" ht="12.75">
      <c r="A17" s="57">
        <f t="shared" si="0"/>
        <v>1995</v>
      </c>
      <c r="B17" s="102">
        <v>5.717</v>
      </c>
      <c r="C17" s="102">
        <v>5.717</v>
      </c>
      <c r="D17" s="102">
        <v>5.717</v>
      </c>
      <c r="G17" s="57"/>
      <c r="H17" s="102"/>
    </row>
    <row r="18" spans="1:8" ht="12.75">
      <c r="A18" s="57">
        <f t="shared" si="0"/>
        <v>2000</v>
      </c>
      <c r="B18" s="102">
        <v>6.081</v>
      </c>
      <c r="C18" s="102">
        <v>6.158</v>
      </c>
      <c r="D18" s="102">
        <v>6.235</v>
      </c>
      <c r="G18" s="57"/>
      <c r="H18" s="102"/>
    </row>
    <row r="19" spans="1:8" ht="12.75">
      <c r="A19" s="57">
        <f t="shared" si="0"/>
        <v>2005</v>
      </c>
      <c r="B19" s="102">
        <v>6.449</v>
      </c>
      <c r="C19" s="102">
        <v>6.594</v>
      </c>
      <c r="D19" s="102">
        <v>6.744</v>
      </c>
      <c r="G19" s="57"/>
      <c r="H19" s="102"/>
    </row>
    <row r="20" spans="1:8" ht="12.75">
      <c r="A20" s="57">
        <f t="shared" si="0"/>
        <v>2010</v>
      </c>
      <c r="B20" s="102">
        <v>6.791</v>
      </c>
      <c r="C20" s="102">
        <v>7.032</v>
      </c>
      <c r="D20" s="102">
        <v>7.274</v>
      </c>
      <c r="G20" s="57"/>
      <c r="H20" s="102"/>
    </row>
    <row r="21" spans="1:8" ht="12.75">
      <c r="A21" s="57">
        <f t="shared" si="0"/>
        <v>2015</v>
      </c>
      <c r="B21" s="102">
        <v>7.104</v>
      </c>
      <c r="C21" s="102">
        <v>7.469</v>
      </c>
      <c r="D21" s="102">
        <v>7.826</v>
      </c>
      <c r="G21" s="57"/>
      <c r="H21" s="102"/>
    </row>
    <row r="22" spans="1:8" ht="12.75">
      <c r="A22" s="57">
        <f t="shared" si="0"/>
        <v>2020</v>
      </c>
      <c r="B22" s="102">
        <v>7.372</v>
      </c>
      <c r="C22" s="102">
        <v>7.888</v>
      </c>
      <c r="D22" s="102">
        <v>8.392</v>
      </c>
      <c r="G22" s="57"/>
      <c r="H22" s="102"/>
    </row>
    <row r="23" spans="1:8" ht="12.75">
      <c r="A23" s="57">
        <f t="shared" si="0"/>
        <v>2025</v>
      </c>
      <c r="B23" s="102">
        <v>7.603</v>
      </c>
      <c r="C23" s="102">
        <v>8.294</v>
      </c>
      <c r="D23" s="102">
        <v>8.979</v>
      </c>
      <c r="G23" s="57"/>
      <c r="H23" s="102"/>
    </row>
    <row r="24" spans="1:8" ht="12.75">
      <c r="A24" s="57">
        <f t="shared" si="0"/>
        <v>2030</v>
      </c>
      <c r="B24" s="102">
        <v>7.781</v>
      </c>
      <c r="C24" s="102">
        <v>8.671</v>
      </c>
      <c r="D24" s="102">
        <v>9.567</v>
      </c>
      <c r="G24" s="57"/>
      <c r="H24" s="102"/>
    </row>
    <row r="25" spans="1:8" ht="12.75">
      <c r="A25" s="57">
        <f t="shared" si="0"/>
        <v>2035</v>
      </c>
      <c r="B25" s="102">
        <v>7.901</v>
      </c>
      <c r="C25" s="102">
        <v>9.014</v>
      </c>
      <c r="D25" s="102">
        <v>10.154</v>
      </c>
      <c r="G25" s="57"/>
      <c r="H25" s="102"/>
    </row>
    <row r="26" spans="1:8" ht="12.75">
      <c r="A26" s="57">
        <f t="shared" si="0"/>
        <v>2040</v>
      </c>
      <c r="B26" s="102">
        <v>7.959</v>
      </c>
      <c r="C26" s="102">
        <v>9.318</v>
      </c>
      <c r="D26" s="102">
        <v>10.734</v>
      </c>
      <c r="G26" s="57"/>
      <c r="H26" s="102"/>
    </row>
    <row r="27" spans="1:8" ht="12.75">
      <c r="A27" s="57">
        <f t="shared" si="0"/>
        <v>2045</v>
      </c>
      <c r="B27" s="102">
        <v>7.96</v>
      </c>
      <c r="C27" s="102">
        <v>9.587</v>
      </c>
      <c r="D27" s="102">
        <v>11.316</v>
      </c>
      <c r="G27" s="57"/>
      <c r="H27" s="102"/>
    </row>
    <row r="28" spans="1:8" ht="12.75">
      <c r="A28" s="57">
        <f t="shared" si="0"/>
        <v>2050</v>
      </c>
      <c r="B28" s="102">
        <v>7.918</v>
      </c>
      <c r="C28" s="102">
        <v>9.833</v>
      </c>
      <c r="D28" s="102">
        <v>11.912</v>
      </c>
      <c r="G28" s="57"/>
      <c r="H28" s="102"/>
    </row>
    <row r="29" spans="1:8" ht="12.75">
      <c r="A29" s="55"/>
      <c r="B29" s="55"/>
      <c r="C29" s="55"/>
      <c r="D29" s="55"/>
      <c r="G29" s="55"/>
      <c r="H29" s="55"/>
    </row>
    <row r="30" spans="1:8" ht="12.75">
      <c r="A30" s="52" t="s">
        <v>41</v>
      </c>
      <c r="B30" s="55"/>
      <c r="C30" s="55"/>
      <c r="D30" s="55"/>
      <c r="G30" s="52"/>
      <c r="H30" s="55"/>
    </row>
    <row r="31" spans="1:8" ht="12.75">
      <c r="A31" s="52" t="s">
        <v>42</v>
      </c>
      <c r="B31" s="55"/>
      <c r="C31" s="55"/>
      <c r="D31" s="55"/>
      <c r="G31" s="52"/>
      <c r="H31" s="55"/>
    </row>
    <row r="32" spans="1:8" ht="12.75">
      <c r="A32" s="55"/>
      <c r="B32" s="55"/>
      <c r="C32" s="55"/>
      <c r="D32" s="55"/>
      <c r="G32" s="55"/>
      <c r="H32" s="55"/>
    </row>
    <row r="33" spans="1:8" ht="12.75">
      <c r="A33" s="52" t="s">
        <v>43</v>
      </c>
      <c r="B33" s="55"/>
      <c r="C33" s="55"/>
      <c r="D33" s="55"/>
      <c r="G33" s="52"/>
      <c r="H33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2008-07-09T15:20:48Z</dcterms:created>
  <dcterms:modified xsi:type="dcterms:W3CDTF">2009-04-09T15:51:31Z</dcterms:modified>
  <cp:category/>
  <cp:version/>
  <cp:contentType/>
  <cp:contentStatus/>
</cp:coreProperties>
</file>