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4955" windowHeight="8190" activeTab="0"/>
  </bookViews>
  <sheets>
    <sheet name="Balance_GR" sheetId="1" r:id="rId1"/>
    <sheet name="World Grain Balance" sheetId="2" r:id="rId2"/>
    <sheet name="Ending Stocks_GR" sheetId="3" r:id="rId3"/>
    <sheet name="World Grain Ending Stocks" sheetId="4" r:id="rId4"/>
    <sheet name="Ending Stocks_Days Consu_GR" sheetId="5" r:id="rId5"/>
    <sheet name="U.S. Corn_GR" sheetId="6" r:id="rId6"/>
    <sheet name="U.S. Corn Production" sheetId="7" r:id="rId7"/>
    <sheet name="G-breakings w.o. operation date" sheetId="8" r:id="rId8"/>
    <sheet name="Ethanol_GR_WEB" sheetId="9" r:id="rId9"/>
    <sheet name="Ethanol 1975-2005_WEB" sheetId="10" r:id="rId10"/>
    <sheet name="Ethanol by Country 2005_WEB" sheetId="11" r:id="rId11"/>
  </sheets>
  <definedNames>
    <definedName name="_xlnm.Print_Area" localSheetId="9">'Ethanol 1975-2005_WEB'!$A$1:$F$38</definedName>
    <definedName name="_xlnm.Print_Area" localSheetId="7">'G-breakings w.o. operation date'!$A$1:$F$66</definedName>
    <definedName name="_xlnm.Print_Area" localSheetId="6">'U.S. Corn Production'!$A$1:$G$35</definedName>
    <definedName name="_xlnm.Print_Area" localSheetId="1">'World Grain Balance'!$A$1:$F$54</definedName>
    <definedName name="_xlnm.Print_Area" localSheetId="3">'World Grain Ending Stocks'!$A$1:$E$54</definedName>
  </definedNames>
  <calcPr fullCalcOnLoad="1"/>
</workbook>
</file>

<file path=xl/sharedStrings.xml><?xml version="1.0" encoding="utf-8"?>
<sst xmlns="http://schemas.openxmlformats.org/spreadsheetml/2006/main" count="233" uniqueCount="180">
  <si>
    <t>World</t>
  </si>
  <si>
    <t>Production</t>
  </si>
  <si>
    <t>Consumption</t>
  </si>
  <si>
    <t>World Ethanol Production, 1975-2005</t>
  </si>
  <si>
    <t>Year</t>
  </si>
  <si>
    <r>
      <t xml:space="preserve">Source: Compiled by Earth Policy Institute from F.O. Licht data, cited in Suzanne Hunt and Peter Stair, "Biofuels Hit a Gusher," </t>
    </r>
    <r>
      <rPr>
        <i/>
        <sz val="10"/>
        <rFont val="Arial"/>
        <family val="2"/>
      </rPr>
      <t xml:space="preserve">Vital Signs 2006-2007 </t>
    </r>
    <r>
      <rPr>
        <sz val="10"/>
        <rFont val="Arial"/>
        <family val="2"/>
      </rPr>
      <t xml:space="preserve">(Washington, DC: Worldwatch Institute, 2006), pp. 40-41, and from F.O. Licht, "Ethanol: World Production, by Country," table,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4, no. 17 (9 May 2006), p. 395.</t>
    </r>
  </si>
  <si>
    <t>World Ethanol Production by Country, 2005</t>
  </si>
  <si>
    <t>Country</t>
  </si>
  <si>
    <t>United States</t>
  </si>
  <si>
    <t>Brazil</t>
  </si>
  <si>
    <t>China</t>
  </si>
  <si>
    <t>India</t>
  </si>
  <si>
    <t>France</t>
  </si>
  <si>
    <t>Russia</t>
  </si>
  <si>
    <t>South Africa</t>
  </si>
  <si>
    <t>Spain</t>
  </si>
  <si>
    <t>Germany</t>
  </si>
  <si>
    <t>Thailand</t>
  </si>
  <si>
    <t>United Kingdom</t>
  </si>
  <si>
    <t>Ukraine</t>
  </si>
  <si>
    <t>Canada</t>
  </si>
  <si>
    <t>Poland</t>
  </si>
  <si>
    <t>Indonesia</t>
  </si>
  <si>
    <t>Saudi Arabia</t>
  </si>
  <si>
    <t>Argentina</t>
  </si>
  <si>
    <t>Italy</t>
  </si>
  <si>
    <t>Australia</t>
  </si>
  <si>
    <t>Japan</t>
  </si>
  <si>
    <t>Other Countries</t>
  </si>
  <si>
    <t>Source: F. O. Licht, "Ethanol: World Production, by Country," table,</t>
  </si>
  <si>
    <r>
      <t>World Ethanol and Biofuels Report</t>
    </r>
    <r>
      <rPr>
        <sz val="10"/>
        <rFont val="Arial"/>
        <family val="0"/>
      </rPr>
      <t>, vol. 4, no. 17 (9 May 2006), p. 395.</t>
    </r>
  </si>
  <si>
    <t>World Grain Production, Consumption, and Balance, 1960-2006</t>
  </si>
  <si>
    <t>Surplus or Deficit</t>
  </si>
  <si>
    <t>Million Metric Tons</t>
  </si>
  <si>
    <t>Stocks</t>
  </si>
  <si>
    <t>Days of Consumption</t>
  </si>
  <si>
    <t>Use for Fuel Ethanol</t>
  </si>
  <si>
    <t>Exports</t>
  </si>
  <si>
    <t>Annual Capacity</t>
  </si>
  <si>
    <t>Date</t>
  </si>
  <si>
    <t>Company</t>
  </si>
  <si>
    <t>Location</t>
  </si>
  <si>
    <t>Million Gallons Ethanol</t>
  </si>
  <si>
    <t>Siouxland Ethanol</t>
  </si>
  <si>
    <t>Jackson, NE</t>
  </si>
  <si>
    <t>Missouri Ethanol</t>
  </si>
  <si>
    <t>Laddonia, MO</t>
  </si>
  <si>
    <t>Heron Lake BioEnergy</t>
  </si>
  <si>
    <t>Great Plains Renewable Energy</t>
  </si>
  <si>
    <t>Shenandoah, IA</t>
  </si>
  <si>
    <t>Redfield Energy LLC</t>
  </si>
  <si>
    <t>Redfield, SD</t>
  </si>
  <si>
    <t>Green Plains Renewable Energy</t>
  </si>
  <si>
    <t>Val-E Ethanol, LLC</t>
  </si>
  <si>
    <t>Valley County, NE</t>
  </si>
  <si>
    <t>Abendgoa Bioenergy</t>
  </si>
  <si>
    <t>Ravenna, NE</t>
  </si>
  <si>
    <t>Advanced BioEnergy</t>
  </si>
  <si>
    <t>Fairmont, NE</t>
  </si>
  <si>
    <t>Mid America Agri Products/Wheatland</t>
  </si>
  <si>
    <t>Madrid, NE</t>
  </si>
  <si>
    <t>Blue Flint Ethanol</t>
  </si>
  <si>
    <t>Underwood ND</t>
  </si>
  <si>
    <t>Red Trail Energy</t>
  </si>
  <si>
    <t>Richardton, ND</t>
  </si>
  <si>
    <t>ASAlliances Biofuels, LLC</t>
  </si>
  <si>
    <t>Linden, IN</t>
  </si>
  <si>
    <t>Bloomingburg, OH</t>
  </si>
  <si>
    <t>Harrison Ethanol LLC</t>
  </si>
  <si>
    <t>Cadiz, OH</t>
  </si>
  <si>
    <t>Pinal Energy LLC</t>
  </si>
  <si>
    <t>Maricopa, AZ</t>
  </si>
  <si>
    <t>The Andersons Inc.</t>
  </si>
  <si>
    <t>Maumee, OH</t>
  </si>
  <si>
    <t>March 20 - April 7</t>
  </si>
  <si>
    <t>Underwood, ND</t>
  </si>
  <si>
    <t>April 7 - April 26</t>
  </si>
  <si>
    <t>Pinnacle Ethanol LLC</t>
  </si>
  <si>
    <t>Corning, IA</t>
  </si>
  <si>
    <t>Mid America Agri Products</t>
  </si>
  <si>
    <t>Cambridge, NE</t>
  </si>
  <si>
    <t>April 26 - May 9</t>
  </si>
  <si>
    <t>Clymers, IN</t>
  </si>
  <si>
    <t>May 9 - May 25</t>
  </si>
  <si>
    <t>VeraSun Energy</t>
  </si>
  <si>
    <t>Charles City, IA</t>
  </si>
  <si>
    <t>May 25 - June 8</t>
  </si>
  <si>
    <t>Patriot Renewable Fuels, LLC</t>
  </si>
  <si>
    <t>Annawan, IL</t>
  </si>
  <si>
    <t>June 20 - July 10</t>
  </si>
  <si>
    <t>Gateway Ethanol LLC</t>
  </si>
  <si>
    <t>Pratt, KS</t>
  </si>
  <si>
    <t>Millennium Ethanol LLC</t>
  </si>
  <si>
    <t>Marion, SD</t>
  </si>
  <si>
    <t>NEDAK Ethanol LLC</t>
  </si>
  <si>
    <t>Atkinson, NE</t>
  </si>
  <si>
    <t>Bluegrass Bioenergy</t>
  </si>
  <si>
    <t>Fulton Industrial Park, KY</t>
  </si>
  <si>
    <t>July 10 - July 24</t>
  </si>
  <si>
    <t>Coshocton Ethanol LLC</t>
  </si>
  <si>
    <t>Coshocton, OH</t>
  </si>
  <si>
    <t>July 24 - August 9</t>
  </si>
  <si>
    <t>Cascade Grain</t>
  </si>
  <si>
    <t>Clatskanie, OR</t>
  </si>
  <si>
    <t>Holt Country Ethanol LLC &amp; Midwest Ethanol Producers LLC</t>
  </si>
  <si>
    <t>O'Neill, NE</t>
  </si>
  <si>
    <t>Goodland Energy Center</t>
  </si>
  <si>
    <t>Goodland, KS</t>
  </si>
  <si>
    <t>Altra Inc.</t>
  </si>
  <si>
    <t>Coshocton, IA</t>
  </si>
  <si>
    <t>August 9 - 22</t>
  </si>
  <si>
    <t>BioFuelEnergy LLC</t>
  </si>
  <si>
    <t>Wood River, NE</t>
  </si>
  <si>
    <t>Conestoga Energy Partners, LLC</t>
  </si>
  <si>
    <t>Hayne, KS</t>
  </si>
  <si>
    <t>August 22 - September 7</t>
  </si>
  <si>
    <t>Premier Ethanol</t>
  </si>
  <si>
    <t>Portland, IN</t>
  </si>
  <si>
    <t>Absolute Energy LLC</t>
  </si>
  <si>
    <t>St. Ansgar, IA</t>
  </si>
  <si>
    <t>US BioEnergy</t>
  </si>
  <si>
    <t>Hankinson, ND</t>
  </si>
  <si>
    <t>Central Ethanol LLC</t>
  </si>
  <si>
    <t>Sauget, IL</t>
  </si>
  <si>
    <t>September 7 - September 26</t>
  </si>
  <si>
    <t>Xethanol BioFuels</t>
  </si>
  <si>
    <t>Blairstown, IA</t>
  </si>
  <si>
    <t>Panda Ethanol</t>
  </si>
  <si>
    <t>Hereford, TX</t>
  </si>
  <si>
    <t>Northeast Biofuels LLC</t>
  </si>
  <si>
    <t>Fulton, NY</t>
  </si>
  <si>
    <t>Aberdeen Energy LLC</t>
  </si>
  <si>
    <t>Mina, SD</t>
  </si>
  <si>
    <t>September 26 - October 9</t>
  </si>
  <si>
    <t>Renew Energy</t>
  </si>
  <si>
    <t>Jefferson, WI</t>
  </si>
  <si>
    <t>Greenville, OH</t>
  </si>
  <si>
    <t>Tate &amp; Lyle</t>
  </si>
  <si>
    <t>Fort Dodge, IA</t>
  </si>
  <si>
    <t>October 9 - October 24</t>
  </si>
  <si>
    <t>Central Illinois Energy</t>
  </si>
  <si>
    <t>Canton, IL</t>
  </si>
  <si>
    <t>Plymouth Energy Company</t>
  </si>
  <si>
    <t>Marrill, IA</t>
  </si>
  <si>
    <t>Levelland/Hockley County Ethanol LLC</t>
  </si>
  <si>
    <t>Levelland, TX</t>
  </si>
  <si>
    <t>Summit Ethanol LLC</t>
  </si>
  <si>
    <t>Leipsic, OH</t>
  </si>
  <si>
    <t>Hartford Bio-Energy</t>
  </si>
  <si>
    <t>Hartford, IN</t>
  </si>
  <si>
    <t>Cardinal Ethanol</t>
  </si>
  <si>
    <t>Winchester, IN</t>
  </si>
  <si>
    <t>Altra Indiana LLC</t>
  </si>
  <si>
    <t>Cloverdale, IN</t>
  </si>
  <si>
    <t>American Ethanol</t>
  </si>
  <si>
    <t>Sutton, NE</t>
  </si>
  <si>
    <t>Total</t>
  </si>
  <si>
    <r>
      <t xml:space="preserve">Source: Compiled by Earth Policy Institute from United States Department of Agriculture, </t>
    </r>
    <r>
      <rPr>
        <i/>
        <sz val="10"/>
        <rFont val="Arial"/>
        <family val="2"/>
      </rPr>
      <t>Production, Supply &amp; Distribution,</t>
    </r>
    <r>
      <rPr>
        <sz val="10"/>
        <rFont val="Arial"/>
        <family val="2"/>
      </rPr>
      <t xml:space="preserve"> electronic database, www.fas.usda.gov, updated 13 October 2006. </t>
    </r>
  </si>
  <si>
    <r>
      <t xml:space="preserve">Source: Compiled by Earth Policy Institute from United States Department of Agriculture, </t>
    </r>
    <r>
      <rPr>
        <i/>
        <sz val="10"/>
        <rFont val="Arial"/>
        <family val="2"/>
      </rPr>
      <t xml:space="preserve">Production, Supply &amp; Distribution, </t>
    </r>
    <r>
      <rPr>
        <sz val="10"/>
        <rFont val="Arial"/>
        <family val="2"/>
      </rPr>
      <t xml:space="preserve">electronic database, www.fas.usda.gov, updated 13 October 2006. </t>
    </r>
  </si>
  <si>
    <r>
      <t xml:space="preserve">Source: Compiled by Earth Policy Institute with production and exports from United States Department of Agriculture (USDA), </t>
    </r>
    <r>
      <rPr>
        <i/>
        <sz val="10"/>
        <rFont val="Arial"/>
        <family val="2"/>
      </rPr>
      <t xml:space="preserve">Production, Supply &amp; Distribution, </t>
    </r>
    <r>
      <rPr>
        <sz val="10"/>
        <rFont val="Arial"/>
        <family val="2"/>
      </rPr>
      <t xml:space="preserve">electronic database, www.fas.usda.gov, updated 13 October 2006; corn use for fuel ethanol from USDA, </t>
    </r>
    <r>
      <rPr>
        <i/>
        <sz val="10"/>
        <rFont val="Arial"/>
        <family val="2"/>
      </rPr>
      <t>Feed Grains Database,</t>
    </r>
    <r>
      <rPr>
        <sz val="10"/>
        <rFont val="Arial"/>
        <family val="2"/>
      </rPr>
      <t xml:space="preserve"> electronic database, www.ers.usda.gov/db/feedgrains, updated 1 November 2006.</t>
    </r>
  </si>
  <si>
    <t>February 21 - March 9</t>
  </si>
  <si>
    <t>January 27 - February 7</t>
  </si>
  <si>
    <t>October 25 - November 9</t>
  </si>
  <si>
    <t>November 9 - November 23</t>
  </si>
  <si>
    <t>November 23 - December 2</t>
  </si>
  <si>
    <t>December 2 - December 15</t>
  </si>
  <si>
    <t>December 15 - January 10</t>
  </si>
  <si>
    <t>January 10 - January 27</t>
  </si>
  <si>
    <t>Heron Lake, MN</t>
  </si>
  <si>
    <t>Groundbreakings for Fuel Ethanol Distilleries in the United States, 25 October 2005 - 24 October 2006</t>
  </si>
  <si>
    <t>World Grain Consumption and Carryover Stocks, 1960-2006</t>
  </si>
  <si>
    <t>Million          Tons         Corn</t>
  </si>
  <si>
    <t>Million                  Liters</t>
  </si>
  <si>
    <t>Million                       Gallons</t>
  </si>
  <si>
    <t>Million                 Gallons</t>
  </si>
  <si>
    <r>
      <t xml:space="preserve">Source: Compiled by Earth Policy Institute from F.O. Licht, </t>
    </r>
    <r>
      <rPr>
        <i/>
        <sz val="10"/>
        <rFont val="Arial"/>
        <family val="2"/>
      </rPr>
      <t>World Ethanol &amp; Biofuels Report</t>
    </r>
    <r>
      <rPr>
        <sz val="10"/>
        <rFont val="Arial"/>
        <family val="2"/>
      </rPr>
      <t>, various issues (25 October 2005 - 24 October 2006); consumption data calculated by Earth Policy Institute assuming ethanol yield of 2.6 gallons per bushel of corn.</t>
    </r>
  </si>
  <si>
    <t>Total U.S. Grain Production</t>
  </si>
  <si>
    <t>% Grain used for ethanol</t>
  </si>
  <si>
    <t>U.S. Corn Production and Use for Fuel Ethanol and for Export, 1980-2007</t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</si>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</sst>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#,##0.0"/>
    <numFmt numFmtId="171" formatCode="&quot;$&quot;#,##0"/>
    <numFmt numFmtId="172" formatCode="0.00_);[Red]\(0.00\)"/>
    <numFmt numFmtId="173" formatCode="0.0_);[Red]\(0.0\)"/>
    <numFmt numFmtId="174" formatCode="0.0;[Red]0.0"/>
    <numFmt numFmtId="175" formatCode="[$-409]dddd\,\ mmmm\ dd\,\ yyyy"/>
    <numFmt numFmtId="176" formatCode="&quot;$&quot;#,##0.0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170" fontId="0" fillId="0" borderId="0" xfId="0" applyNumberFormat="1" applyAlignment="1">
      <alignment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169" fontId="0" fillId="0" borderId="1" xfId="0" applyNumberFormat="1" applyBorder="1" applyAlignment="1">
      <alignment horizontal="right" wrapText="1"/>
    </xf>
    <xf numFmtId="3" fontId="0" fillId="0" borderId="0" xfId="0" applyNumberFormat="1" applyBorder="1" applyAlignment="1">
      <alignment horizontal="right" vertical="top" wrapText="1"/>
    </xf>
    <xf numFmtId="3" fontId="0" fillId="0" borderId="2" xfId="0" applyNumberForma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2" fontId="0" fillId="0" borderId="0" xfId="0" applyNumberFormat="1" applyAlignment="1">
      <alignment horizontal="right"/>
    </xf>
    <xf numFmtId="0" fontId="6" fillId="0" borderId="0" xfId="0" applyNumberFormat="1" applyFont="1" applyAlignment="1">
      <alignment horizontal="left" vertical="top"/>
    </xf>
    <xf numFmtId="1" fontId="0" fillId="0" borderId="1" xfId="0" applyNumberFormat="1" applyBorder="1" applyAlignment="1">
      <alignment horizontal="right"/>
    </xf>
    <xf numFmtId="0" fontId="0" fillId="0" borderId="0" xfId="0" applyFill="1" applyBorder="1" applyAlignment="1">
      <alignment/>
    </xf>
    <xf numFmtId="1" fontId="0" fillId="0" borderId="1" xfId="0" applyNumberFormat="1" applyBorder="1" applyAlignment="1">
      <alignment/>
    </xf>
    <xf numFmtId="0" fontId="0" fillId="0" borderId="0" xfId="0" applyBorder="1" applyAlignment="1">
      <alignment horizontal="right" wrapText="1"/>
    </xf>
    <xf numFmtId="1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2" fontId="0" fillId="0" borderId="1" xfId="0" applyNumberFormat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vertical="top" wrapText="1"/>
    </xf>
    <xf numFmtId="3" fontId="0" fillId="0" borderId="1" xfId="0" applyNumberFormat="1" applyBorder="1" applyAlignment="1">
      <alignment vertical="top" wrapText="1"/>
    </xf>
    <xf numFmtId="169" fontId="0" fillId="0" borderId="1" xfId="0" applyNumberForma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169" fontId="0" fillId="0" borderId="2" xfId="0" applyNumberFormat="1" applyBorder="1" applyAlignment="1">
      <alignment horizontal="center"/>
    </xf>
    <xf numFmtId="176" fontId="0" fillId="0" borderId="0" xfId="0" applyNumberFormat="1" applyAlignment="1">
      <alignment horizontal="left" vertical="top" wrapText="1"/>
    </xf>
    <xf numFmtId="0" fontId="0" fillId="0" borderId="2" xfId="0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worksheet" Target="worksheets/sheet6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and Consumption, 1960-2006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21"/>
          <c:w val="0.8805"/>
          <c:h val="0.815"/>
        </c:manualLayout>
      </c:layout>
      <c:scatterChart>
        <c:scatterStyle val="line"/>
        <c:varyColors val="0"/>
        <c:ser>
          <c:idx val="1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Balance'!$A$6:$A$52</c:f>
              <c:numCache>
                <c:ptCount val="4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</c:numCache>
            </c:numRef>
          </c:xVal>
          <c:yVal>
            <c:numRef>
              <c:f>'World Grain Balance'!$B$6:$B$52</c:f>
              <c:numCache>
                <c:ptCount val="47"/>
                <c:pt idx="0">
                  <c:v>823.658</c:v>
                </c:pt>
                <c:pt idx="1">
                  <c:v>799.608</c:v>
                </c:pt>
                <c:pt idx="2">
                  <c:v>850.519</c:v>
                </c:pt>
                <c:pt idx="3">
                  <c:v>857.805</c:v>
                </c:pt>
                <c:pt idx="4">
                  <c:v>906.245</c:v>
                </c:pt>
                <c:pt idx="5">
                  <c:v>904.684</c:v>
                </c:pt>
                <c:pt idx="6">
                  <c:v>988.536</c:v>
                </c:pt>
                <c:pt idx="7">
                  <c:v>1014.294</c:v>
                </c:pt>
                <c:pt idx="8">
                  <c:v>1052.526</c:v>
                </c:pt>
                <c:pt idx="9">
                  <c:v>1063.188</c:v>
                </c:pt>
                <c:pt idx="10">
                  <c:v>1078.784</c:v>
                </c:pt>
                <c:pt idx="11">
                  <c:v>1177.33</c:v>
                </c:pt>
                <c:pt idx="12">
                  <c:v>1140.666</c:v>
                </c:pt>
                <c:pt idx="13">
                  <c:v>1253.008</c:v>
                </c:pt>
                <c:pt idx="14">
                  <c:v>1203.544</c:v>
                </c:pt>
                <c:pt idx="15">
                  <c:v>1236.816</c:v>
                </c:pt>
                <c:pt idx="16">
                  <c:v>1342.207</c:v>
                </c:pt>
                <c:pt idx="17">
                  <c:v>1319.517</c:v>
                </c:pt>
                <c:pt idx="18">
                  <c:v>1445.499</c:v>
                </c:pt>
                <c:pt idx="19">
                  <c:v>1409.938</c:v>
                </c:pt>
                <c:pt idx="20">
                  <c:v>1429.337</c:v>
                </c:pt>
                <c:pt idx="21">
                  <c:v>1482.047</c:v>
                </c:pt>
                <c:pt idx="22">
                  <c:v>1533.123</c:v>
                </c:pt>
                <c:pt idx="23">
                  <c:v>1469.484</c:v>
                </c:pt>
                <c:pt idx="24">
                  <c:v>1631.812</c:v>
                </c:pt>
                <c:pt idx="25">
                  <c:v>1646.585</c:v>
                </c:pt>
                <c:pt idx="26">
                  <c:v>1664.286</c:v>
                </c:pt>
                <c:pt idx="27">
                  <c:v>1600.314</c:v>
                </c:pt>
                <c:pt idx="28">
                  <c:v>1550.263</c:v>
                </c:pt>
                <c:pt idx="29">
                  <c:v>1673.088</c:v>
                </c:pt>
                <c:pt idx="30">
                  <c:v>1767.73</c:v>
                </c:pt>
                <c:pt idx="31">
                  <c:v>1708.683</c:v>
                </c:pt>
                <c:pt idx="32">
                  <c:v>1785.026</c:v>
                </c:pt>
                <c:pt idx="33">
                  <c:v>1711.154</c:v>
                </c:pt>
                <c:pt idx="34">
                  <c:v>1756.301</c:v>
                </c:pt>
                <c:pt idx="35">
                  <c:v>1707.6</c:v>
                </c:pt>
                <c:pt idx="36">
                  <c:v>1872.541</c:v>
                </c:pt>
                <c:pt idx="37">
                  <c:v>1878.169</c:v>
                </c:pt>
                <c:pt idx="38">
                  <c:v>1875.556</c:v>
                </c:pt>
                <c:pt idx="39">
                  <c:v>1872.173</c:v>
                </c:pt>
                <c:pt idx="40">
                  <c:v>1842.466</c:v>
                </c:pt>
                <c:pt idx="41">
                  <c:v>1874.116</c:v>
                </c:pt>
                <c:pt idx="42">
                  <c:v>1820.858</c:v>
                </c:pt>
                <c:pt idx="43">
                  <c:v>1862.45</c:v>
                </c:pt>
                <c:pt idx="44">
                  <c:v>2043.34</c:v>
                </c:pt>
                <c:pt idx="45">
                  <c:v>2009.05</c:v>
                </c:pt>
                <c:pt idx="46">
                  <c:v>1967.35</c:v>
                </c:pt>
              </c:numCache>
            </c:numRef>
          </c:yVal>
          <c:smooth val="0"/>
        </c:ser>
        <c:ser>
          <c:idx val="0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7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</c:numLit>
          </c:xVal>
          <c:yVal>
            <c:numLit>
              <c:ptCount val="47"/>
              <c:pt idx="0">
                <c:v>815.354</c:v>
              </c:pt>
              <c:pt idx="1">
                <c:v>816.802</c:v>
              </c:pt>
              <c:pt idx="2">
                <c:v>837.79</c:v>
              </c:pt>
              <c:pt idx="3">
                <c:v>852.14</c:v>
              </c:pt>
              <c:pt idx="4">
                <c:v>895.825</c:v>
              </c:pt>
              <c:pt idx="5">
                <c:v>932.062</c:v>
              </c:pt>
              <c:pt idx="6">
                <c:v>956.596</c:v>
              </c:pt>
              <c:pt idx="7">
                <c:v>987.607</c:v>
              </c:pt>
              <c:pt idx="8">
                <c:v>1020.053</c:v>
              </c:pt>
              <c:pt idx="9">
                <c:v>1068.787</c:v>
              </c:pt>
              <c:pt idx="10">
                <c:v>1108.029</c:v>
              </c:pt>
              <c:pt idx="11">
                <c:v>1150.046</c:v>
              </c:pt>
              <c:pt idx="12">
                <c:v>1173.677</c:v>
              </c:pt>
              <c:pt idx="13">
                <c:v>1229.864</c:v>
              </c:pt>
              <c:pt idx="14">
                <c:v>1190.51</c:v>
              </c:pt>
              <c:pt idx="15">
                <c:v>1212.115</c:v>
              </c:pt>
              <c:pt idx="16">
                <c:v>1273.217</c:v>
              </c:pt>
              <c:pt idx="17">
                <c:v>1319.955</c:v>
              </c:pt>
              <c:pt idx="18">
                <c:v>1380.421</c:v>
              </c:pt>
              <c:pt idx="19">
                <c:v>1416.397</c:v>
              </c:pt>
              <c:pt idx="20">
                <c:v>1440.033</c:v>
              </c:pt>
              <c:pt idx="21">
                <c:v>1457.943</c:v>
              </c:pt>
              <c:pt idx="22">
                <c:v>1474.768</c:v>
              </c:pt>
              <c:pt idx="23">
                <c:v>1501.008</c:v>
              </c:pt>
              <c:pt idx="24">
                <c:v>1549.108</c:v>
              </c:pt>
              <c:pt idx="25">
                <c:v>1552.816</c:v>
              </c:pt>
              <c:pt idx="26">
                <c:v>1601.692</c:v>
              </c:pt>
              <c:pt idx="27">
                <c:v>1640.041</c:v>
              </c:pt>
              <c:pt idx="28">
                <c:v>1621.152</c:v>
              </c:pt>
              <c:pt idx="29">
                <c:v>1677.121</c:v>
              </c:pt>
              <c:pt idx="30">
                <c:v>1706.757</c:v>
              </c:pt>
              <c:pt idx="31">
                <c:v>1713.348</c:v>
              </c:pt>
              <c:pt idx="32">
                <c:v>1736.575</c:v>
              </c:pt>
              <c:pt idx="33">
                <c:v>1739.493</c:v>
              </c:pt>
              <c:pt idx="34">
                <c:v>1762.277</c:v>
              </c:pt>
              <c:pt idx="35">
                <c:v>1739.23</c:v>
              </c:pt>
              <c:pt idx="36">
                <c:v>1808.15</c:v>
              </c:pt>
              <c:pt idx="37">
                <c:v>1820.344</c:v>
              </c:pt>
              <c:pt idx="38">
                <c:v>1834.133</c:v>
              </c:pt>
              <c:pt idx="39">
                <c:v>1853.33</c:v>
              </c:pt>
              <c:pt idx="40">
                <c:v>1856.925</c:v>
              </c:pt>
              <c:pt idx="41">
                <c:v>1898.764</c:v>
              </c:pt>
              <c:pt idx="42">
                <c:v>1909.386</c:v>
              </c:pt>
              <c:pt idx="43">
                <c:v>1938.379</c:v>
              </c:pt>
              <c:pt idx="44">
                <c:v>1995.774</c:v>
              </c:pt>
              <c:pt idx="45">
                <c:v>2021.542</c:v>
              </c:pt>
              <c:pt idx="46">
                <c:v>2044.848</c:v>
              </c:pt>
            </c:numLit>
          </c:yVal>
          <c:smooth val="0"/>
        </c:ser>
        <c:axId val="46933780"/>
        <c:axId val="19750837"/>
      </c:scatterChart>
      <c:valAx>
        <c:axId val="46933780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50837"/>
        <c:crosses val="autoZero"/>
        <c:crossBetween val="midCat"/>
        <c:dispUnits/>
        <c:majorUnit val="10"/>
        <c:minorUnit val="1"/>
      </c:valAx>
      <c:valAx>
        <c:axId val="19750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6933780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69"/>
          <c:y val="0.74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Carryover Stocks, 1960-2006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Ending Stocks'!$A$6:$A$52</c:f>
              <c:numCache>
                <c:ptCount val="4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</c:numCache>
            </c:numRef>
          </c:xVal>
          <c:yVal>
            <c:numRef>
              <c:f>'World Grain Ending Stocks'!$C$6:$C$52</c:f>
              <c:numCache>
                <c:ptCount val="47"/>
                <c:pt idx="0">
                  <c:v>203.11</c:v>
                </c:pt>
                <c:pt idx="1">
                  <c:v>181.979</c:v>
                </c:pt>
                <c:pt idx="2">
                  <c:v>189.795</c:v>
                </c:pt>
                <c:pt idx="3">
                  <c:v>192.646</c:v>
                </c:pt>
                <c:pt idx="4">
                  <c:v>193.773</c:v>
                </c:pt>
                <c:pt idx="5">
                  <c:v>159.141</c:v>
                </c:pt>
                <c:pt idx="6">
                  <c:v>189.474</c:v>
                </c:pt>
                <c:pt idx="7">
                  <c:v>213.316</c:v>
                </c:pt>
                <c:pt idx="8">
                  <c:v>243.671</c:v>
                </c:pt>
                <c:pt idx="9">
                  <c:v>227.781</c:v>
                </c:pt>
                <c:pt idx="10">
                  <c:v>192.883</c:v>
                </c:pt>
                <c:pt idx="11">
                  <c:v>217.525</c:v>
                </c:pt>
                <c:pt idx="12">
                  <c:v>180.277</c:v>
                </c:pt>
                <c:pt idx="13">
                  <c:v>191.78</c:v>
                </c:pt>
                <c:pt idx="14">
                  <c:v>198.933</c:v>
                </c:pt>
                <c:pt idx="15">
                  <c:v>218.928</c:v>
                </c:pt>
                <c:pt idx="16">
                  <c:v>279.947</c:v>
                </c:pt>
                <c:pt idx="17">
                  <c:v>277.978</c:v>
                </c:pt>
                <c:pt idx="18">
                  <c:v>333.022</c:v>
                </c:pt>
                <c:pt idx="19">
                  <c:v>327.733</c:v>
                </c:pt>
                <c:pt idx="20">
                  <c:v>307.854</c:v>
                </c:pt>
                <c:pt idx="21">
                  <c:v>331.476</c:v>
                </c:pt>
                <c:pt idx="22">
                  <c:v>388.918</c:v>
                </c:pt>
                <c:pt idx="23">
                  <c:v>347.775</c:v>
                </c:pt>
                <c:pt idx="24">
                  <c:v>427.536</c:v>
                </c:pt>
                <c:pt idx="25">
                  <c:v>518.189</c:v>
                </c:pt>
                <c:pt idx="26">
                  <c:v>572.277</c:v>
                </c:pt>
                <c:pt idx="27">
                  <c:v>527.231</c:v>
                </c:pt>
                <c:pt idx="28">
                  <c:v>449.073</c:v>
                </c:pt>
                <c:pt idx="29">
                  <c:v>439.309</c:v>
                </c:pt>
                <c:pt idx="30">
                  <c:v>492.422</c:v>
                </c:pt>
                <c:pt idx="31">
                  <c:v>483.209</c:v>
                </c:pt>
                <c:pt idx="32">
                  <c:v>518.37</c:v>
                </c:pt>
                <c:pt idx="33">
                  <c:v>481.562</c:v>
                </c:pt>
                <c:pt idx="34">
                  <c:v>476.373</c:v>
                </c:pt>
                <c:pt idx="35">
                  <c:v>435.471</c:v>
                </c:pt>
                <c:pt idx="36">
                  <c:v>486.704</c:v>
                </c:pt>
                <c:pt idx="37">
                  <c:v>540.915</c:v>
                </c:pt>
                <c:pt idx="38">
                  <c:v>580.567</c:v>
                </c:pt>
                <c:pt idx="39">
                  <c:v>587.323</c:v>
                </c:pt>
                <c:pt idx="40">
                  <c:v>566.792</c:v>
                </c:pt>
                <c:pt idx="41">
                  <c:v>538.678</c:v>
                </c:pt>
                <c:pt idx="42">
                  <c:v>446.442</c:v>
                </c:pt>
                <c:pt idx="43">
                  <c:v>358.094</c:v>
                </c:pt>
                <c:pt idx="44">
                  <c:v>402.884</c:v>
                </c:pt>
                <c:pt idx="45">
                  <c:v>382.817</c:v>
                </c:pt>
                <c:pt idx="46">
                  <c:v>319.102</c:v>
                </c:pt>
              </c:numCache>
            </c:numRef>
          </c:yVal>
          <c:smooth val="0"/>
        </c:ser>
        <c:axId val="43539806"/>
        <c:axId val="56313935"/>
      </c:scatterChart>
      <c:valAx>
        <c:axId val="43539806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313935"/>
        <c:crosses val="autoZero"/>
        <c:crossBetween val="midCat"/>
        <c:dispUnits/>
        <c:majorUnit val="10"/>
        <c:minorUnit val="1"/>
      </c:valAx>
      <c:valAx>
        <c:axId val="56313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39806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Carryover Stocks as Days of Consumption, 1960-2006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7825"/>
          <c:w val="0.92325"/>
          <c:h val="0.765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Ending Stocks'!$A$6:$A$52</c:f>
              <c:numCache>
                <c:ptCount val="4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</c:numCache>
            </c:numRef>
          </c:xVal>
          <c:yVal>
            <c:numRef>
              <c:f>'World Grain Ending Stocks'!$D$6:$D$52</c:f>
              <c:numCache>
                <c:ptCount val="47"/>
                <c:pt idx="0">
                  <c:v>90.92388091552871</c:v>
                </c:pt>
                <c:pt idx="1">
                  <c:v>81.31999554359564</c:v>
                </c:pt>
                <c:pt idx="2">
                  <c:v>82.68799460485324</c:v>
                </c:pt>
                <c:pt idx="3">
                  <c:v>82.516710869106</c:v>
                </c:pt>
                <c:pt idx="4">
                  <c:v>78.9519660648006</c:v>
                </c:pt>
                <c:pt idx="5">
                  <c:v>62.32038748495272</c:v>
                </c:pt>
                <c:pt idx="6">
                  <c:v>72.2959431149618</c:v>
                </c:pt>
                <c:pt idx="7">
                  <c:v>78.83737154556418</c:v>
                </c:pt>
                <c:pt idx="8">
                  <c:v>87.19146456115514</c:v>
                </c:pt>
                <c:pt idx="9">
                  <c:v>77.7891806318752</c:v>
                </c:pt>
                <c:pt idx="10">
                  <c:v>63.538314430398486</c:v>
                </c:pt>
                <c:pt idx="11">
                  <c:v>69.0377819669822</c:v>
                </c:pt>
                <c:pt idx="12">
                  <c:v>56.06406617834378</c:v>
                </c:pt>
                <c:pt idx="13">
                  <c:v>56.91661842285001</c:v>
                </c:pt>
                <c:pt idx="14">
                  <c:v>60.991125652031485</c:v>
                </c:pt>
                <c:pt idx="15">
                  <c:v>65.92503186578831</c:v>
                </c:pt>
                <c:pt idx="16">
                  <c:v>80.2539197952902</c:v>
                </c:pt>
                <c:pt idx="17">
                  <c:v>76.8677492793315</c:v>
                </c:pt>
                <c:pt idx="18">
                  <c:v>88.05504262829963</c:v>
                </c:pt>
                <c:pt idx="19">
                  <c:v>84.45551988602067</c:v>
                </c:pt>
                <c:pt idx="20">
                  <c:v>78.03064929762027</c:v>
                </c:pt>
                <c:pt idx="21">
                  <c:v>82.98591920260257</c:v>
                </c:pt>
                <c:pt idx="22">
                  <c:v>96.25586532932637</c:v>
                </c:pt>
                <c:pt idx="23">
                  <c:v>84.56842002174538</c:v>
                </c:pt>
                <c:pt idx="24">
                  <c:v>100.73580408854644</c:v>
                </c:pt>
                <c:pt idx="25">
                  <c:v>121.80386150065429</c:v>
                </c:pt>
                <c:pt idx="26">
                  <c:v>130.41277911109003</c:v>
                </c:pt>
                <c:pt idx="27">
                  <c:v>117.33811227890034</c:v>
                </c:pt>
                <c:pt idx="28">
                  <c:v>101.10812866406111</c:v>
                </c:pt>
                <c:pt idx="29">
                  <c:v>95.60895427342452</c:v>
                </c:pt>
                <c:pt idx="30">
                  <c:v>105.30733431882804</c:v>
                </c:pt>
                <c:pt idx="31">
                  <c:v>102.9395575212975</c:v>
                </c:pt>
                <c:pt idx="32">
                  <c:v>108.95299655931936</c:v>
                </c:pt>
                <c:pt idx="33">
                  <c:v>101.04675902691187</c:v>
                </c:pt>
                <c:pt idx="34">
                  <c:v>98.665615564409</c:v>
                </c:pt>
                <c:pt idx="35">
                  <c:v>91.3892440907758</c:v>
                </c:pt>
                <c:pt idx="36">
                  <c:v>98.24791084810441</c:v>
                </c:pt>
                <c:pt idx="37">
                  <c:v>108.45970596766324</c:v>
                </c:pt>
                <c:pt idx="38">
                  <c:v>115.5352174569674</c:v>
                </c:pt>
                <c:pt idx="39">
                  <c:v>115.66903627524509</c:v>
                </c:pt>
                <c:pt idx="40">
                  <c:v>111.40949688328826</c:v>
                </c:pt>
                <c:pt idx="41">
                  <c:v>103.46164208399328</c:v>
                </c:pt>
                <c:pt idx="42">
                  <c:v>85.31719990135853</c:v>
                </c:pt>
                <c:pt idx="43">
                  <c:v>67.54500353992363</c:v>
                </c:pt>
                <c:pt idx="44">
                  <c:v>73.91252293232138</c:v>
                </c:pt>
                <c:pt idx="45">
                  <c:v>69.37156439281104</c:v>
                </c:pt>
                <c:pt idx="46">
                  <c:v>57.099828414550444</c:v>
                </c:pt>
              </c:numCache>
            </c:numRef>
          </c:yVal>
          <c:smooth val="0"/>
        </c:ser>
        <c:axId val="37063368"/>
        <c:axId val="65134857"/>
      </c:scatterChart>
      <c:valAx>
        <c:axId val="37063368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134857"/>
        <c:crosses val="autoZero"/>
        <c:crossBetween val="midCat"/>
        <c:dispUnits/>
        <c:majorUnit val="10"/>
        <c:minorUnit val="1"/>
      </c:valAx>
      <c:valAx>
        <c:axId val="65134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7063368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Corn Use for Fuel Ethanol and for Export, 
1980-2006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v>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7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'U.S. Corn Production'!$A$6:$A$32</c:f>
              <c:numCache>
                <c:ptCount val="2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xVal>
          <c:yVal>
            <c:numRef>
              <c:f>'U.S. Corn Production'!$C$6:$C$32</c:f>
              <c:numCache>
                <c:ptCount val="27"/>
                <c:pt idx="0">
                  <c:v>0.889035</c:v>
                </c:pt>
                <c:pt idx="1">
                  <c:v>2.184486</c:v>
                </c:pt>
                <c:pt idx="2">
                  <c:v>3.55614</c:v>
                </c:pt>
                <c:pt idx="3">
                  <c:v>4.06416</c:v>
                </c:pt>
                <c:pt idx="4">
                  <c:v>5.893032</c:v>
                </c:pt>
                <c:pt idx="5">
                  <c:v>6.883671</c:v>
                </c:pt>
                <c:pt idx="6">
                  <c:v>7.36603599</c:v>
                </c:pt>
                <c:pt idx="7">
                  <c:v>7.090689149999999</c:v>
                </c:pt>
                <c:pt idx="8">
                  <c:v>7.3015174499999995</c:v>
                </c:pt>
                <c:pt idx="9">
                  <c:v>8.16515145</c:v>
                </c:pt>
                <c:pt idx="10">
                  <c:v>8.86672707</c:v>
                </c:pt>
                <c:pt idx="11">
                  <c:v>10.11620226</c:v>
                </c:pt>
                <c:pt idx="12">
                  <c:v>10.80837951</c:v>
                </c:pt>
                <c:pt idx="13">
                  <c:v>11.64026226</c:v>
                </c:pt>
                <c:pt idx="14">
                  <c:v>13.53339879</c:v>
                </c:pt>
                <c:pt idx="15">
                  <c:v>10.05066768</c:v>
                </c:pt>
                <c:pt idx="16">
                  <c:v>10.88991672</c:v>
                </c:pt>
                <c:pt idx="17">
                  <c:v>12.22067511</c:v>
                </c:pt>
                <c:pt idx="18">
                  <c:v>13.355845799999999</c:v>
                </c:pt>
                <c:pt idx="19">
                  <c:v>14.37086976</c:v>
                </c:pt>
                <c:pt idx="20">
                  <c:v>15.941413590000002</c:v>
                </c:pt>
                <c:pt idx="21">
                  <c:v>17.93183595</c:v>
                </c:pt>
                <c:pt idx="22">
                  <c:v>25.2866955</c:v>
                </c:pt>
                <c:pt idx="23">
                  <c:v>29.65693755</c:v>
                </c:pt>
                <c:pt idx="24">
                  <c:v>33.60730107</c:v>
                </c:pt>
                <c:pt idx="25">
                  <c:v>40.6416</c:v>
                </c:pt>
                <c:pt idx="26">
                  <c:v>54.61215</c:v>
                </c:pt>
              </c:numCache>
            </c:numRef>
          </c:yVal>
          <c:smooth val="0"/>
        </c:ser>
        <c:ser>
          <c:idx val="0"/>
          <c:order val="1"/>
          <c:tx>
            <c:v>Exports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7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'U.S. Corn Production'!$A$6:$A$32</c:f>
              <c:numCache>
                <c:ptCount val="2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xVal>
          <c:yVal>
            <c:numRef>
              <c:f>'U.S. Corn Production'!$D$6:$D$32</c:f>
              <c:numCache>
                <c:ptCount val="27"/>
                <c:pt idx="0">
                  <c:v>60.737</c:v>
                </c:pt>
                <c:pt idx="1">
                  <c:v>50.72</c:v>
                </c:pt>
                <c:pt idx="2">
                  <c:v>46.264</c:v>
                </c:pt>
                <c:pt idx="3">
                  <c:v>47.917</c:v>
                </c:pt>
                <c:pt idx="4">
                  <c:v>46.999</c:v>
                </c:pt>
                <c:pt idx="5">
                  <c:v>31.176</c:v>
                </c:pt>
                <c:pt idx="6">
                  <c:v>37.911</c:v>
                </c:pt>
                <c:pt idx="7">
                  <c:v>43.599</c:v>
                </c:pt>
                <c:pt idx="8">
                  <c:v>51.525</c:v>
                </c:pt>
                <c:pt idx="9">
                  <c:v>60.132</c:v>
                </c:pt>
                <c:pt idx="10">
                  <c:v>43.858</c:v>
                </c:pt>
                <c:pt idx="11">
                  <c:v>40.233</c:v>
                </c:pt>
                <c:pt idx="12">
                  <c:v>42.249</c:v>
                </c:pt>
                <c:pt idx="13">
                  <c:v>33.741</c:v>
                </c:pt>
                <c:pt idx="14">
                  <c:v>55.311</c:v>
                </c:pt>
                <c:pt idx="15">
                  <c:v>56.589</c:v>
                </c:pt>
                <c:pt idx="16">
                  <c:v>45.655</c:v>
                </c:pt>
                <c:pt idx="17">
                  <c:v>38.214</c:v>
                </c:pt>
                <c:pt idx="18">
                  <c:v>50.401</c:v>
                </c:pt>
                <c:pt idx="19">
                  <c:v>49.191</c:v>
                </c:pt>
                <c:pt idx="20">
                  <c:v>49.313</c:v>
                </c:pt>
                <c:pt idx="21">
                  <c:v>48.383</c:v>
                </c:pt>
                <c:pt idx="22">
                  <c:v>40.334</c:v>
                </c:pt>
                <c:pt idx="23">
                  <c:v>48.258</c:v>
                </c:pt>
                <c:pt idx="24">
                  <c:v>46.181</c:v>
                </c:pt>
                <c:pt idx="25">
                  <c:v>54.613</c:v>
                </c:pt>
                <c:pt idx="26">
                  <c:v>57.153</c:v>
                </c:pt>
              </c:numCache>
            </c:numRef>
          </c:yVal>
          <c:smooth val="0"/>
        </c:ser>
        <c:axId val="49342802"/>
        <c:axId val="41432035"/>
      </c:scatterChart>
      <c:valAx>
        <c:axId val="49342802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432035"/>
        <c:crosses val="autoZero"/>
        <c:crossBetween val="midCat"/>
        <c:dispUnits/>
        <c:majorUnit val="5"/>
        <c:minorUnit val="1"/>
      </c:valAx>
      <c:valAx>
        <c:axId val="41432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342802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Ethanol Production, 1975-2005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31"/>
              <c:pt idx="0">
                <c:v>1975</c:v>
              </c:pt>
              <c:pt idx="1">
                <c:v>1976</c:v>
              </c:pt>
              <c:pt idx="2">
                <c:v>1977</c:v>
              </c:pt>
              <c:pt idx="3">
                <c:v>1978</c:v>
              </c:pt>
              <c:pt idx="4">
                <c:v>1979</c:v>
              </c:pt>
              <c:pt idx="5">
                <c:v>1980</c:v>
              </c:pt>
              <c:pt idx="6">
                <c:v>1981</c:v>
              </c:pt>
              <c:pt idx="7">
                <c:v>1982</c:v>
              </c:pt>
              <c:pt idx="8">
                <c:v>1983</c:v>
              </c:pt>
              <c:pt idx="9">
                <c:v>1984</c:v>
              </c:pt>
              <c:pt idx="10">
                <c:v>1985</c:v>
              </c:pt>
              <c:pt idx="11">
                <c:v>1986</c:v>
              </c:pt>
              <c:pt idx="12">
                <c:v>1987</c:v>
              </c:pt>
              <c:pt idx="13">
                <c:v>1988</c:v>
              </c:pt>
              <c:pt idx="14">
                <c:v>1989</c:v>
              </c:pt>
              <c:pt idx="15">
                <c:v>1990</c:v>
              </c:pt>
              <c:pt idx="16">
                <c:v>1991</c:v>
              </c:pt>
              <c:pt idx="17">
                <c:v>1992</c:v>
              </c:pt>
              <c:pt idx="18">
                <c:v>1993</c:v>
              </c:pt>
              <c:pt idx="19">
                <c:v>1994</c:v>
              </c:pt>
              <c:pt idx="20">
                <c:v>1995</c:v>
              </c:pt>
              <c:pt idx="21">
                <c:v>1996</c:v>
              </c:pt>
              <c:pt idx="22">
                <c:v>1997</c:v>
              </c:pt>
              <c:pt idx="23">
                <c:v>1998</c:v>
              </c:pt>
              <c:pt idx="24">
                <c:v>1999</c:v>
              </c:pt>
              <c:pt idx="25">
                <c:v>2000</c:v>
              </c:pt>
              <c:pt idx="26">
                <c:v>2001</c:v>
              </c:pt>
              <c:pt idx="27">
                <c:v>2002</c:v>
              </c:pt>
              <c:pt idx="28">
                <c:v>2003</c:v>
              </c:pt>
              <c:pt idx="29">
                <c:v>2004</c:v>
              </c:pt>
              <c:pt idx="30">
                <c:v>2005</c:v>
              </c:pt>
            </c:numLit>
          </c:xVal>
          <c:yVal>
            <c:numLit>
              <c:ptCount val="31"/>
              <c:pt idx="0">
                <c:v>146.87966035600002</c:v>
              </c:pt>
              <c:pt idx="1">
                <c:v>175.410241864</c:v>
              </c:pt>
              <c:pt idx="2">
                <c:v>388.33291497000005</c:v>
              </c:pt>
              <c:pt idx="3">
                <c:v>668.091116979</c:v>
              </c:pt>
              <c:pt idx="4">
                <c:v>933.3198561830001</c:v>
              </c:pt>
              <c:pt idx="5">
                <c:v>1153.9035187680001</c:v>
              </c:pt>
              <c:pt idx="6">
                <c:v>1314.784297827</c:v>
              </c:pt>
              <c:pt idx="7">
                <c:v>1888.565992599</c:v>
              </c:pt>
              <c:pt idx="8">
                <c:v>2451.51663328</c:v>
              </c:pt>
              <c:pt idx="9">
                <c:v>3402.5360168800003</c:v>
              </c:pt>
              <c:pt idx="10">
                <c:v>3732.486908579</c:v>
              </c:pt>
              <c:pt idx="11">
                <c:v>3485.2218688430003</c:v>
              </c:pt>
              <c:pt idx="12">
                <c:v>3856.6477725490004</c:v>
              </c:pt>
              <c:pt idx="13">
                <c:v>3936.6919040020002</c:v>
              </c:pt>
              <c:pt idx="14">
                <c:v>4013.037626741</c:v>
              </c:pt>
              <c:pt idx="15">
                <c:v>4012.77345469</c:v>
              </c:pt>
              <c:pt idx="16">
                <c:v>4318.684689748</c:v>
              </c:pt>
              <c:pt idx="17">
                <c:v>4187.12700835</c:v>
              </c:pt>
              <c:pt idx="18">
                <c:v>4184.221115789001</c:v>
              </c:pt>
              <c:pt idx="19">
                <c:v>4438.618800902001</c:v>
              </c:pt>
              <c:pt idx="20">
                <c:v>4747.17175647</c:v>
              </c:pt>
              <c:pt idx="21">
                <c:v>4936.847289088</c:v>
              </c:pt>
              <c:pt idx="22">
                <c:v>5402.846787052001</c:v>
              </c:pt>
              <c:pt idx="23">
                <c:v>5058.102260497</c:v>
              </c:pt>
              <c:pt idx="24">
                <c:v>4932.356364221</c:v>
              </c:pt>
              <c:pt idx="25">
                <c:v>4574.139063065</c:v>
              </c:pt>
              <c:pt idx="26">
                <c:v>4933.677224476</c:v>
              </c:pt>
              <c:pt idx="27">
                <c:v>5736.4960874650005</c:v>
              </c:pt>
              <c:pt idx="28">
                <c:v>7220.086325881</c:v>
              </c:pt>
              <c:pt idx="29">
                <c:v>8092.118266232001</c:v>
              </c:pt>
              <c:pt idx="30">
                <c:v>11854.6151198046</c:v>
              </c:pt>
            </c:numLit>
          </c:yVal>
          <c:smooth val="0"/>
        </c:ser>
        <c:axId val="37343996"/>
        <c:axId val="551645"/>
      </c:scatterChart>
      <c:valAx>
        <c:axId val="37343996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F.O. Licht,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645"/>
        <c:crosses val="autoZero"/>
        <c:crossBetween val="midCat"/>
        <c:dispUnits/>
        <c:majorUnit val="5"/>
        <c:minorUnit val="1"/>
      </c:valAx>
      <c:valAx>
        <c:axId val="551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343996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0.30525</cdr:y>
    </cdr:from>
    <cdr:to>
      <cdr:x>0.07725</cdr:x>
      <cdr:y>0.6285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524000"/>
          <a:ext cx="457200" cy="1619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0.30325</cdr:y>
    </cdr:from>
    <cdr:to>
      <cdr:x>0.0785</cdr:x>
      <cdr:y>0.6255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514475"/>
          <a:ext cx="466725" cy="1619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0.6625</cdr:x>
      <cdr:y>0.7415</cdr:y>
    </cdr:from>
    <cdr:to>
      <cdr:x>0.93</cdr:x>
      <cdr:y>0.782</cdr:y>
    </cdr:to>
    <cdr:sp>
      <cdr:nvSpPr>
        <cdr:cNvPr id="1" name="TextBox 1"/>
        <cdr:cNvSpPr txBox="1">
          <a:spLocks noChangeArrowheads="1"/>
        </cdr:cNvSpPr>
      </cdr:nvSpPr>
      <cdr:spPr>
        <a:xfrm>
          <a:off x="3924300" y="3714750"/>
          <a:ext cx="1590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Corn Used for Fuel Ethanol</a:t>
          </a:r>
        </a:p>
      </cdr:txBody>
    </cdr:sp>
  </cdr:relSizeAnchor>
  <cdr:relSizeAnchor xmlns:cdr="http://schemas.openxmlformats.org/drawingml/2006/chartDrawing">
    <cdr:from>
      <cdr:x>0.5925</cdr:x>
      <cdr:y>0.3325</cdr:y>
    </cdr:from>
    <cdr:to>
      <cdr:x>0.7295</cdr:x>
      <cdr:y>0.373</cdr:y>
    </cdr:to>
    <cdr:sp>
      <cdr:nvSpPr>
        <cdr:cNvPr id="2" name="TextBox 2"/>
        <cdr:cNvSpPr txBox="1">
          <a:spLocks noChangeArrowheads="1"/>
        </cdr:cNvSpPr>
      </cdr:nvSpPr>
      <cdr:spPr>
        <a:xfrm>
          <a:off x="3514725" y="1666875"/>
          <a:ext cx="809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Corn Exports</a:t>
          </a:r>
        </a:p>
      </cdr:txBody>
    </cdr:sp>
  </cdr:relSizeAnchor>
  <cdr:relSizeAnchor xmlns:cdr="http://schemas.openxmlformats.org/drawingml/2006/chartDrawing">
    <cdr:from>
      <cdr:x>0</cdr:x>
      <cdr:y>0.358</cdr:y>
    </cdr:from>
    <cdr:to>
      <cdr:x>0.07825</cdr:x>
      <cdr:y>0.68125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790700"/>
          <a:ext cx="466725" cy="1619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0.225</cdr:y>
    </cdr:from>
    <cdr:to>
      <cdr:x>0.0675</cdr:x>
      <cdr:y>0.8055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1123950"/>
          <a:ext cx="276225" cy="2914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 vert="vert270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Gallons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3"/>
  <dimension ref="A1:G59"/>
  <sheetViews>
    <sheetView zoomScaleSheetLayoutView="85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6.7109375" style="4" bestFit="1" customWidth="1"/>
    <col min="3" max="3" width="16.7109375" style="0" bestFit="1" customWidth="1"/>
    <col min="4" max="4" width="16.7109375" style="22" bestFit="1" customWidth="1"/>
  </cols>
  <sheetData>
    <row r="1" spans="1:2" ht="12.75">
      <c r="A1" s="10" t="s">
        <v>31</v>
      </c>
      <c r="B1" s="10"/>
    </row>
    <row r="3" spans="1:7" s="2" customFormat="1" ht="12.75">
      <c r="A3" s="11" t="s">
        <v>4</v>
      </c>
      <c r="B3" s="9" t="s">
        <v>1</v>
      </c>
      <c r="C3" s="9" t="s">
        <v>2</v>
      </c>
      <c r="D3" s="35" t="s">
        <v>32</v>
      </c>
      <c r="E3" s="36"/>
      <c r="F3" s="36"/>
      <c r="G3" s="36"/>
    </row>
    <row r="4" spans="1:7" s="2" customFormat="1" ht="12.75">
      <c r="A4" s="4"/>
      <c r="B4" s="49" t="s">
        <v>33</v>
      </c>
      <c r="C4" s="49"/>
      <c r="D4" s="49"/>
      <c r="E4" s="36"/>
      <c r="F4" s="36"/>
      <c r="G4" s="36"/>
    </row>
    <row r="6" spans="1:4" ht="12.75">
      <c r="A6" s="4">
        <v>1960</v>
      </c>
      <c r="B6" s="5">
        <v>823.658</v>
      </c>
      <c r="C6" s="1">
        <v>815.354</v>
      </c>
      <c r="D6" s="22">
        <f aca="true" t="shared" si="0" ref="D6:D52">B6-C6</f>
        <v>8.303999999999974</v>
      </c>
    </row>
    <row r="7" spans="1:4" ht="12.75">
      <c r="A7" s="4">
        <f aca="true" t="shared" si="1" ref="A7:A52">A6+1</f>
        <v>1961</v>
      </c>
      <c r="B7" s="5">
        <v>799.608</v>
      </c>
      <c r="C7" s="1">
        <v>816.802</v>
      </c>
      <c r="D7" s="22">
        <f t="shared" si="0"/>
        <v>-17.194000000000074</v>
      </c>
    </row>
    <row r="8" spans="1:4" ht="12.75">
      <c r="A8" s="4">
        <f t="shared" si="1"/>
        <v>1962</v>
      </c>
      <c r="B8" s="5">
        <v>850.519</v>
      </c>
      <c r="C8" s="1">
        <v>837.79</v>
      </c>
      <c r="D8" s="22">
        <f t="shared" si="0"/>
        <v>12.729000000000042</v>
      </c>
    </row>
    <row r="9" spans="1:4" ht="12.75">
      <c r="A9" s="4">
        <f t="shared" si="1"/>
        <v>1963</v>
      </c>
      <c r="B9" s="5">
        <v>857.805</v>
      </c>
      <c r="C9" s="1">
        <v>852.14</v>
      </c>
      <c r="D9" s="22">
        <f t="shared" si="0"/>
        <v>5.664999999999964</v>
      </c>
    </row>
    <row r="10" spans="1:4" ht="12.75">
      <c r="A10" s="4">
        <f t="shared" si="1"/>
        <v>1964</v>
      </c>
      <c r="B10" s="5">
        <v>906.245</v>
      </c>
      <c r="C10" s="1">
        <v>895.825</v>
      </c>
      <c r="D10" s="22">
        <f t="shared" si="0"/>
        <v>10.419999999999959</v>
      </c>
    </row>
    <row r="11" spans="1:4" ht="12.75">
      <c r="A11" s="4">
        <f t="shared" si="1"/>
        <v>1965</v>
      </c>
      <c r="B11" s="5">
        <v>904.684</v>
      </c>
      <c r="C11" s="1">
        <v>932.062</v>
      </c>
      <c r="D11" s="22">
        <f t="shared" si="0"/>
        <v>-27.378000000000043</v>
      </c>
    </row>
    <row r="12" spans="1:4" ht="12.75">
      <c r="A12" s="4">
        <f t="shared" si="1"/>
        <v>1966</v>
      </c>
      <c r="B12" s="5">
        <v>988.536</v>
      </c>
      <c r="C12" s="1">
        <v>956.596</v>
      </c>
      <c r="D12" s="22">
        <f t="shared" si="0"/>
        <v>31.93999999999994</v>
      </c>
    </row>
    <row r="13" spans="1:4" ht="12.75">
      <c r="A13" s="4">
        <f t="shared" si="1"/>
        <v>1967</v>
      </c>
      <c r="B13" s="5">
        <v>1014.294</v>
      </c>
      <c r="C13" s="1">
        <v>987.607</v>
      </c>
      <c r="D13" s="22">
        <f t="shared" si="0"/>
        <v>26.687000000000012</v>
      </c>
    </row>
    <row r="14" spans="1:4" ht="12.75">
      <c r="A14" s="4">
        <f t="shared" si="1"/>
        <v>1968</v>
      </c>
      <c r="B14" s="5">
        <v>1052.526</v>
      </c>
      <c r="C14" s="1">
        <v>1020.053</v>
      </c>
      <c r="D14" s="22">
        <f t="shared" si="0"/>
        <v>32.47300000000007</v>
      </c>
    </row>
    <row r="15" spans="1:4" ht="12.75">
      <c r="A15" s="4">
        <f t="shared" si="1"/>
        <v>1969</v>
      </c>
      <c r="B15" s="5">
        <v>1063.188</v>
      </c>
      <c r="C15" s="1">
        <v>1068.787</v>
      </c>
      <c r="D15" s="22">
        <f t="shared" si="0"/>
        <v>-5.598999999999933</v>
      </c>
    </row>
    <row r="16" spans="1:4" ht="12.75">
      <c r="A16" s="4">
        <f t="shared" si="1"/>
        <v>1970</v>
      </c>
      <c r="B16" s="5">
        <v>1078.784</v>
      </c>
      <c r="C16" s="1">
        <v>1108.029</v>
      </c>
      <c r="D16" s="22">
        <f t="shared" si="0"/>
        <v>-29.24499999999989</v>
      </c>
    </row>
    <row r="17" spans="1:4" ht="12.75">
      <c r="A17" s="4">
        <f t="shared" si="1"/>
        <v>1971</v>
      </c>
      <c r="B17" s="5">
        <v>1177.33</v>
      </c>
      <c r="C17" s="1">
        <v>1150.046</v>
      </c>
      <c r="D17" s="22">
        <f t="shared" si="0"/>
        <v>27.283999999999878</v>
      </c>
    </row>
    <row r="18" spans="1:4" ht="12.75">
      <c r="A18" s="4">
        <f t="shared" si="1"/>
        <v>1972</v>
      </c>
      <c r="B18" s="5">
        <v>1140.666</v>
      </c>
      <c r="C18" s="1">
        <v>1173.677</v>
      </c>
      <c r="D18" s="22">
        <f t="shared" si="0"/>
        <v>-33.01099999999997</v>
      </c>
    </row>
    <row r="19" spans="1:4" ht="12.75">
      <c r="A19" s="4">
        <f t="shared" si="1"/>
        <v>1973</v>
      </c>
      <c r="B19" s="5">
        <v>1253.008</v>
      </c>
      <c r="C19" s="1">
        <v>1229.864</v>
      </c>
      <c r="D19" s="22">
        <f t="shared" si="0"/>
        <v>23.144000000000005</v>
      </c>
    </row>
    <row r="20" spans="1:4" ht="12.75">
      <c r="A20" s="4">
        <f t="shared" si="1"/>
        <v>1974</v>
      </c>
      <c r="B20" s="5">
        <v>1203.544</v>
      </c>
      <c r="C20" s="1">
        <v>1190.51</v>
      </c>
      <c r="D20" s="22">
        <f t="shared" si="0"/>
        <v>13.034000000000106</v>
      </c>
    </row>
    <row r="21" spans="1:4" ht="12.75">
      <c r="A21" s="4">
        <f t="shared" si="1"/>
        <v>1975</v>
      </c>
      <c r="B21" s="5">
        <v>1236.816</v>
      </c>
      <c r="C21" s="1">
        <v>1212.115</v>
      </c>
      <c r="D21" s="22">
        <f t="shared" si="0"/>
        <v>24.701000000000022</v>
      </c>
    </row>
    <row r="22" spans="1:4" ht="12.75">
      <c r="A22" s="4">
        <f t="shared" si="1"/>
        <v>1976</v>
      </c>
      <c r="B22" s="5">
        <v>1342.207</v>
      </c>
      <c r="C22" s="1">
        <v>1273.217</v>
      </c>
      <c r="D22" s="22">
        <f t="shared" si="0"/>
        <v>68.99000000000001</v>
      </c>
    </row>
    <row r="23" spans="1:4" ht="12.75">
      <c r="A23" s="4">
        <f t="shared" si="1"/>
        <v>1977</v>
      </c>
      <c r="B23" s="5">
        <v>1319.517</v>
      </c>
      <c r="C23" s="1">
        <v>1319.955</v>
      </c>
      <c r="D23" s="22">
        <f t="shared" si="0"/>
        <v>-0.4379999999998745</v>
      </c>
    </row>
    <row r="24" spans="1:4" ht="12.75">
      <c r="A24" s="4">
        <f t="shared" si="1"/>
        <v>1978</v>
      </c>
      <c r="B24" s="5">
        <v>1445.499</v>
      </c>
      <c r="C24" s="1">
        <v>1380.421</v>
      </c>
      <c r="D24" s="22">
        <f t="shared" si="0"/>
        <v>65.07799999999997</v>
      </c>
    </row>
    <row r="25" spans="1:4" ht="12.75">
      <c r="A25" s="4">
        <f t="shared" si="1"/>
        <v>1979</v>
      </c>
      <c r="B25" s="5">
        <v>1409.938</v>
      </c>
      <c r="C25" s="1">
        <v>1416.397</v>
      </c>
      <c r="D25" s="22">
        <f t="shared" si="0"/>
        <v>-6.458999999999833</v>
      </c>
    </row>
    <row r="26" spans="1:4" ht="12.75">
      <c r="A26" s="4">
        <f t="shared" si="1"/>
        <v>1980</v>
      </c>
      <c r="B26" s="5">
        <v>1429.337</v>
      </c>
      <c r="C26" s="1">
        <v>1440.033</v>
      </c>
      <c r="D26" s="22">
        <f t="shared" si="0"/>
        <v>-10.695999999999913</v>
      </c>
    </row>
    <row r="27" spans="1:4" ht="12.75">
      <c r="A27" s="4">
        <f t="shared" si="1"/>
        <v>1981</v>
      </c>
      <c r="B27" s="5">
        <v>1482.047</v>
      </c>
      <c r="C27" s="1">
        <v>1457.943</v>
      </c>
      <c r="D27" s="22">
        <f t="shared" si="0"/>
        <v>24.104000000000042</v>
      </c>
    </row>
    <row r="28" spans="1:4" ht="12.75">
      <c r="A28" s="4">
        <f t="shared" si="1"/>
        <v>1982</v>
      </c>
      <c r="B28" s="5">
        <v>1533.123</v>
      </c>
      <c r="C28" s="1">
        <v>1474.768</v>
      </c>
      <c r="D28" s="22">
        <f t="shared" si="0"/>
        <v>58.35500000000002</v>
      </c>
    </row>
    <row r="29" spans="1:4" ht="12.75">
      <c r="A29" s="4">
        <f t="shared" si="1"/>
        <v>1983</v>
      </c>
      <c r="B29" s="5">
        <v>1469.484</v>
      </c>
      <c r="C29" s="1">
        <v>1501.008</v>
      </c>
      <c r="D29" s="22">
        <f t="shared" si="0"/>
        <v>-31.524000000000115</v>
      </c>
    </row>
    <row r="30" spans="1:4" ht="12.75">
      <c r="A30" s="4">
        <f t="shared" si="1"/>
        <v>1984</v>
      </c>
      <c r="B30" s="5">
        <v>1631.812</v>
      </c>
      <c r="C30" s="1">
        <v>1549.108</v>
      </c>
      <c r="D30" s="22">
        <f t="shared" si="0"/>
        <v>82.70399999999995</v>
      </c>
    </row>
    <row r="31" spans="1:4" ht="12.75">
      <c r="A31" s="4">
        <f t="shared" si="1"/>
        <v>1985</v>
      </c>
      <c r="B31" s="5">
        <v>1646.585</v>
      </c>
      <c r="C31" s="1">
        <v>1552.816</v>
      </c>
      <c r="D31" s="22">
        <f t="shared" si="0"/>
        <v>93.769</v>
      </c>
    </row>
    <row r="32" spans="1:4" ht="12.75">
      <c r="A32" s="4">
        <f t="shared" si="1"/>
        <v>1986</v>
      </c>
      <c r="B32" s="5">
        <v>1664.286</v>
      </c>
      <c r="C32" s="1">
        <v>1601.692</v>
      </c>
      <c r="D32" s="22">
        <f t="shared" si="0"/>
        <v>62.59400000000005</v>
      </c>
    </row>
    <row r="33" spans="1:4" ht="12.75">
      <c r="A33" s="4">
        <f t="shared" si="1"/>
        <v>1987</v>
      </c>
      <c r="B33" s="5">
        <v>1600.314</v>
      </c>
      <c r="C33" s="1">
        <v>1640.041</v>
      </c>
      <c r="D33" s="22">
        <f t="shared" si="0"/>
        <v>-39.72699999999986</v>
      </c>
    </row>
    <row r="34" spans="1:4" ht="12.75">
      <c r="A34" s="4">
        <f t="shared" si="1"/>
        <v>1988</v>
      </c>
      <c r="B34" s="5">
        <v>1550.263</v>
      </c>
      <c r="C34" s="1">
        <v>1621.152</v>
      </c>
      <c r="D34" s="22">
        <f t="shared" si="0"/>
        <v>-70.88900000000012</v>
      </c>
    </row>
    <row r="35" spans="1:4" ht="12.75">
      <c r="A35" s="4">
        <f t="shared" si="1"/>
        <v>1989</v>
      </c>
      <c r="B35" s="5">
        <v>1673.088</v>
      </c>
      <c r="C35" s="1">
        <v>1677.121</v>
      </c>
      <c r="D35" s="22">
        <f t="shared" si="0"/>
        <v>-4.033000000000129</v>
      </c>
    </row>
    <row r="36" spans="1:4" ht="12.75">
      <c r="A36" s="4">
        <f t="shared" si="1"/>
        <v>1990</v>
      </c>
      <c r="B36" s="5">
        <v>1767.73</v>
      </c>
      <c r="C36" s="1">
        <v>1706.757</v>
      </c>
      <c r="D36" s="22">
        <f t="shared" si="0"/>
        <v>60.972999999999956</v>
      </c>
    </row>
    <row r="37" spans="1:4" ht="12.75">
      <c r="A37" s="4">
        <f t="shared" si="1"/>
        <v>1991</v>
      </c>
      <c r="B37" s="5">
        <v>1708.683</v>
      </c>
      <c r="C37" s="1">
        <v>1713.348</v>
      </c>
      <c r="D37" s="22">
        <f t="shared" si="0"/>
        <v>-4.664999999999964</v>
      </c>
    </row>
    <row r="38" spans="1:4" ht="12.75">
      <c r="A38" s="4">
        <f t="shared" si="1"/>
        <v>1992</v>
      </c>
      <c r="B38" s="5">
        <v>1785.026</v>
      </c>
      <c r="C38" s="1">
        <v>1736.575</v>
      </c>
      <c r="D38" s="22">
        <f t="shared" si="0"/>
        <v>48.45100000000002</v>
      </c>
    </row>
    <row r="39" spans="1:4" ht="12.75">
      <c r="A39" s="4">
        <f t="shared" si="1"/>
        <v>1993</v>
      </c>
      <c r="B39" s="5">
        <v>1711.154</v>
      </c>
      <c r="C39" s="1">
        <v>1739.493</v>
      </c>
      <c r="D39" s="22">
        <f t="shared" si="0"/>
        <v>-28.338999999999942</v>
      </c>
    </row>
    <row r="40" spans="1:4" ht="12.75">
      <c r="A40" s="4">
        <f t="shared" si="1"/>
        <v>1994</v>
      </c>
      <c r="B40" s="5">
        <v>1756.301</v>
      </c>
      <c r="C40" s="1">
        <v>1762.277</v>
      </c>
      <c r="D40" s="22">
        <f t="shared" si="0"/>
        <v>-5.976000000000113</v>
      </c>
    </row>
    <row r="41" spans="1:4" ht="12.75">
      <c r="A41" s="4">
        <f t="shared" si="1"/>
        <v>1995</v>
      </c>
      <c r="B41" s="5">
        <v>1707.6</v>
      </c>
      <c r="C41" s="1">
        <v>1739.23</v>
      </c>
      <c r="D41" s="22">
        <f t="shared" si="0"/>
        <v>-31.63000000000011</v>
      </c>
    </row>
    <row r="42" spans="1:4" ht="12.75">
      <c r="A42" s="4">
        <f t="shared" si="1"/>
        <v>1996</v>
      </c>
      <c r="B42" s="5">
        <v>1872.541</v>
      </c>
      <c r="C42" s="1">
        <v>1808.15</v>
      </c>
      <c r="D42" s="22">
        <f t="shared" si="0"/>
        <v>64.39099999999985</v>
      </c>
    </row>
    <row r="43" spans="1:4" ht="12.75">
      <c r="A43" s="4">
        <f t="shared" si="1"/>
        <v>1997</v>
      </c>
      <c r="B43" s="5">
        <v>1878.169</v>
      </c>
      <c r="C43" s="1">
        <v>1820.344</v>
      </c>
      <c r="D43" s="22">
        <f t="shared" si="0"/>
        <v>57.825000000000045</v>
      </c>
    </row>
    <row r="44" spans="1:4" ht="12.75">
      <c r="A44" s="4">
        <f t="shared" si="1"/>
        <v>1998</v>
      </c>
      <c r="B44" s="5">
        <v>1875.556</v>
      </c>
      <c r="C44" s="1">
        <v>1834.133</v>
      </c>
      <c r="D44" s="22">
        <f t="shared" si="0"/>
        <v>41.423</v>
      </c>
    </row>
    <row r="45" spans="1:4" ht="12.75">
      <c r="A45" s="4">
        <f t="shared" si="1"/>
        <v>1999</v>
      </c>
      <c r="B45" s="5">
        <v>1872.173</v>
      </c>
      <c r="C45" s="1">
        <v>1853.33</v>
      </c>
      <c r="D45" s="22">
        <f t="shared" si="0"/>
        <v>18.843000000000075</v>
      </c>
    </row>
    <row r="46" spans="1:6" ht="12.75">
      <c r="A46" s="4">
        <f t="shared" si="1"/>
        <v>2000</v>
      </c>
      <c r="B46" s="5">
        <v>1842.466</v>
      </c>
      <c r="C46" s="1">
        <v>1856.925</v>
      </c>
      <c r="D46" s="22">
        <f t="shared" si="0"/>
        <v>-14.45900000000006</v>
      </c>
      <c r="F46" s="3"/>
    </row>
    <row r="47" spans="1:6" ht="12.75">
      <c r="A47" s="4">
        <f t="shared" si="1"/>
        <v>2001</v>
      </c>
      <c r="B47" s="5">
        <v>1874.116</v>
      </c>
      <c r="C47" s="1">
        <v>1900.39</v>
      </c>
      <c r="D47" s="22">
        <f t="shared" si="0"/>
        <v>-26.274000000000115</v>
      </c>
      <c r="F47" s="3"/>
    </row>
    <row r="48" spans="1:6" ht="12.75">
      <c r="A48" s="4">
        <f t="shared" si="1"/>
        <v>2002</v>
      </c>
      <c r="B48" s="5">
        <v>1820.858</v>
      </c>
      <c r="C48" s="1">
        <v>1909.947</v>
      </c>
      <c r="D48" s="22">
        <f t="shared" si="0"/>
        <v>-89.08899999999994</v>
      </c>
      <c r="F48" s="3"/>
    </row>
    <row r="49" spans="1:6" ht="12.75">
      <c r="A49" s="4">
        <f t="shared" si="1"/>
        <v>2003</v>
      </c>
      <c r="B49" s="5">
        <v>1862.45</v>
      </c>
      <c r="C49" s="1">
        <v>1935.07</v>
      </c>
      <c r="D49" s="22">
        <f t="shared" si="0"/>
        <v>-72.61999999999989</v>
      </c>
      <c r="F49" s="3"/>
    </row>
    <row r="50" spans="1:6" ht="12.75">
      <c r="A50" s="4">
        <f t="shared" si="1"/>
        <v>2004</v>
      </c>
      <c r="B50" s="5">
        <v>2043.34</v>
      </c>
      <c r="C50" s="1">
        <v>1989.55</v>
      </c>
      <c r="D50" s="22">
        <f t="shared" si="0"/>
        <v>53.789999999999964</v>
      </c>
      <c r="F50" s="3"/>
    </row>
    <row r="51" spans="1:6" ht="12.75">
      <c r="A51" s="4">
        <f t="shared" si="1"/>
        <v>2005</v>
      </c>
      <c r="B51" s="5">
        <v>2009.05</v>
      </c>
      <c r="C51" s="1">
        <v>2014.2</v>
      </c>
      <c r="D51" s="22">
        <f t="shared" si="0"/>
        <v>-5.150000000000091</v>
      </c>
      <c r="F51" s="3"/>
    </row>
    <row r="52" spans="1:6" ht="12.75">
      <c r="A52" s="11">
        <f t="shared" si="1"/>
        <v>2006</v>
      </c>
      <c r="B52" s="18">
        <v>1967.35</v>
      </c>
      <c r="C52" s="17">
        <v>2039.8</v>
      </c>
      <c r="D52" s="37">
        <f t="shared" si="0"/>
        <v>-72.45000000000005</v>
      </c>
      <c r="F52" s="3"/>
    </row>
    <row r="54" spans="1:4" ht="42" customHeight="1">
      <c r="A54" s="48" t="s">
        <v>157</v>
      </c>
      <c r="B54" s="48"/>
      <c r="C54" s="48"/>
      <c r="D54" s="48"/>
    </row>
    <row r="56" ht="12.75">
      <c r="A56" s="4" t="s">
        <v>179</v>
      </c>
    </row>
    <row r="59" ht="12.75">
      <c r="C59" s="26"/>
    </row>
  </sheetData>
  <mergeCells count="2">
    <mergeCell ref="A54:D54"/>
    <mergeCell ref="B4:D4"/>
  </mergeCells>
  <printOptions/>
  <pageMargins left="0.75" right="0.75" top="1" bottom="1" header="0.5" footer="0.5"/>
  <pageSetup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1"/>
  <dimension ref="A1:E54"/>
  <sheetViews>
    <sheetView zoomScaleSheetLayoutView="85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6.7109375" style="0" bestFit="1" customWidth="1"/>
    <col min="3" max="3" width="10.00390625" style="0" customWidth="1"/>
    <col min="4" max="4" width="11.28125" style="0" customWidth="1"/>
  </cols>
  <sheetData>
    <row r="1" ht="12.75">
      <c r="A1" s="10" t="s">
        <v>170</v>
      </c>
    </row>
    <row r="3" spans="1:5" s="2" customFormat="1" ht="12.75">
      <c r="A3" s="11" t="s">
        <v>4</v>
      </c>
      <c r="B3" s="9" t="s">
        <v>2</v>
      </c>
      <c r="C3" s="50" t="s">
        <v>34</v>
      </c>
      <c r="D3" s="50"/>
      <c r="E3" s="8"/>
    </row>
    <row r="4" spans="1:4" s="2" customFormat="1" ht="27" customHeight="1">
      <c r="A4" s="4"/>
      <c r="B4" s="51" t="s">
        <v>33</v>
      </c>
      <c r="C4" s="51"/>
      <c r="D4" s="32" t="s">
        <v>35</v>
      </c>
    </row>
    <row r="6" spans="1:4" ht="12.75">
      <c r="A6" s="4">
        <v>1960</v>
      </c>
      <c r="B6" s="1">
        <v>815.354</v>
      </c>
      <c r="C6" s="1">
        <v>203.11</v>
      </c>
      <c r="D6" s="1">
        <f aca="true" t="shared" si="0" ref="D6:D52">C6/B6*365</f>
        <v>90.92388091552871</v>
      </c>
    </row>
    <row r="7" spans="1:4" ht="12.75">
      <c r="A7" s="4">
        <f aca="true" t="shared" si="1" ref="A7:A52">A6+1</f>
        <v>1961</v>
      </c>
      <c r="B7" s="1">
        <v>816.802</v>
      </c>
      <c r="C7" s="1">
        <v>181.979</v>
      </c>
      <c r="D7" s="1">
        <f t="shared" si="0"/>
        <v>81.31999554359564</v>
      </c>
    </row>
    <row r="8" spans="1:4" ht="12.75">
      <c r="A8" s="4">
        <f t="shared" si="1"/>
        <v>1962</v>
      </c>
      <c r="B8" s="1">
        <v>837.79</v>
      </c>
      <c r="C8" s="1">
        <v>189.795</v>
      </c>
      <c r="D8" s="1">
        <f t="shared" si="0"/>
        <v>82.68799460485324</v>
      </c>
    </row>
    <row r="9" spans="1:4" ht="12.75">
      <c r="A9" s="4">
        <f t="shared" si="1"/>
        <v>1963</v>
      </c>
      <c r="B9" s="1">
        <v>852.14</v>
      </c>
      <c r="C9" s="1">
        <v>192.646</v>
      </c>
      <c r="D9" s="1">
        <f t="shared" si="0"/>
        <v>82.516710869106</v>
      </c>
    </row>
    <row r="10" spans="1:4" ht="12.75">
      <c r="A10" s="4">
        <f t="shared" si="1"/>
        <v>1964</v>
      </c>
      <c r="B10" s="1">
        <v>895.825</v>
      </c>
      <c r="C10" s="1">
        <v>193.773</v>
      </c>
      <c r="D10" s="1">
        <f t="shared" si="0"/>
        <v>78.9519660648006</v>
      </c>
    </row>
    <row r="11" spans="1:4" ht="12.75">
      <c r="A11" s="4">
        <f t="shared" si="1"/>
        <v>1965</v>
      </c>
      <c r="B11" s="1">
        <v>932.062</v>
      </c>
      <c r="C11" s="1">
        <v>159.141</v>
      </c>
      <c r="D11" s="1">
        <f t="shared" si="0"/>
        <v>62.32038748495272</v>
      </c>
    </row>
    <row r="12" spans="1:4" ht="12.75">
      <c r="A12" s="4">
        <f t="shared" si="1"/>
        <v>1966</v>
      </c>
      <c r="B12" s="1">
        <v>956.596</v>
      </c>
      <c r="C12" s="1">
        <v>189.474</v>
      </c>
      <c r="D12" s="1">
        <f t="shared" si="0"/>
        <v>72.2959431149618</v>
      </c>
    </row>
    <row r="13" spans="1:4" ht="12.75">
      <c r="A13" s="4">
        <f t="shared" si="1"/>
        <v>1967</v>
      </c>
      <c r="B13" s="1">
        <v>987.607</v>
      </c>
      <c r="C13" s="1">
        <v>213.316</v>
      </c>
      <c r="D13" s="1">
        <f t="shared" si="0"/>
        <v>78.83737154556418</v>
      </c>
    </row>
    <row r="14" spans="1:4" ht="12.75">
      <c r="A14" s="4">
        <f t="shared" si="1"/>
        <v>1968</v>
      </c>
      <c r="B14" s="1">
        <v>1020.053</v>
      </c>
      <c r="C14" s="1">
        <v>243.671</v>
      </c>
      <c r="D14" s="1">
        <f t="shared" si="0"/>
        <v>87.19146456115514</v>
      </c>
    </row>
    <row r="15" spans="1:4" ht="12.75">
      <c r="A15" s="4">
        <f t="shared" si="1"/>
        <v>1969</v>
      </c>
      <c r="B15" s="1">
        <v>1068.787</v>
      </c>
      <c r="C15" s="1">
        <v>227.781</v>
      </c>
      <c r="D15" s="1">
        <f t="shared" si="0"/>
        <v>77.7891806318752</v>
      </c>
    </row>
    <row r="16" spans="1:4" ht="12.75">
      <c r="A16" s="4">
        <f t="shared" si="1"/>
        <v>1970</v>
      </c>
      <c r="B16" s="1">
        <v>1108.029</v>
      </c>
      <c r="C16" s="1">
        <v>192.883</v>
      </c>
      <c r="D16" s="1">
        <f t="shared" si="0"/>
        <v>63.538314430398486</v>
      </c>
    </row>
    <row r="17" spans="1:4" ht="12.75">
      <c r="A17" s="4">
        <f t="shared" si="1"/>
        <v>1971</v>
      </c>
      <c r="B17" s="1">
        <v>1150.046</v>
      </c>
      <c r="C17" s="1">
        <v>217.525</v>
      </c>
      <c r="D17" s="1">
        <f t="shared" si="0"/>
        <v>69.0377819669822</v>
      </c>
    </row>
    <row r="18" spans="1:4" ht="12.75">
      <c r="A18" s="4">
        <f t="shared" si="1"/>
        <v>1972</v>
      </c>
      <c r="B18" s="1">
        <v>1173.677</v>
      </c>
      <c r="C18" s="1">
        <v>180.277</v>
      </c>
      <c r="D18" s="1">
        <f t="shared" si="0"/>
        <v>56.06406617834378</v>
      </c>
    </row>
    <row r="19" spans="1:4" ht="12.75">
      <c r="A19" s="4">
        <f t="shared" si="1"/>
        <v>1973</v>
      </c>
      <c r="B19" s="1">
        <v>1229.864</v>
      </c>
      <c r="C19" s="1">
        <v>191.78</v>
      </c>
      <c r="D19" s="1">
        <f t="shared" si="0"/>
        <v>56.91661842285001</v>
      </c>
    </row>
    <row r="20" spans="1:4" ht="12.75">
      <c r="A20" s="4">
        <f t="shared" si="1"/>
        <v>1974</v>
      </c>
      <c r="B20" s="1">
        <v>1190.51</v>
      </c>
      <c r="C20" s="1">
        <v>198.933</v>
      </c>
      <c r="D20" s="1">
        <f t="shared" si="0"/>
        <v>60.991125652031485</v>
      </c>
    </row>
    <row r="21" spans="1:4" ht="12.75">
      <c r="A21" s="4">
        <f t="shared" si="1"/>
        <v>1975</v>
      </c>
      <c r="B21" s="1">
        <v>1212.115</v>
      </c>
      <c r="C21" s="1">
        <v>218.928</v>
      </c>
      <c r="D21" s="1">
        <f t="shared" si="0"/>
        <v>65.92503186578831</v>
      </c>
    </row>
    <row r="22" spans="1:4" ht="12.75">
      <c r="A22" s="4">
        <f t="shared" si="1"/>
        <v>1976</v>
      </c>
      <c r="B22" s="1">
        <v>1273.217</v>
      </c>
      <c r="C22" s="1">
        <v>279.947</v>
      </c>
      <c r="D22" s="1">
        <f t="shared" si="0"/>
        <v>80.2539197952902</v>
      </c>
    </row>
    <row r="23" spans="1:4" ht="12.75">
      <c r="A23" s="4">
        <f t="shared" si="1"/>
        <v>1977</v>
      </c>
      <c r="B23" s="1">
        <v>1319.955</v>
      </c>
      <c r="C23" s="1">
        <v>277.978</v>
      </c>
      <c r="D23" s="1">
        <f t="shared" si="0"/>
        <v>76.8677492793315</v>
      </c>
    </row>
    <row r="24" spans="1:4" ht="12.75">
      <c r="A24" s="4">
        <f t="shared" si="1"/>
        <v>1978</v>
      </c>
      <c r="B24" s="1">
        <v>1380.421</v>
      </c>
      <c r="C24" s="1">
        <v>333.022</v>
      </c>
      <c r="D24" s="1">
        <f t="shared" si="0"/>
        <v>88.05504262829963</v>
      </c>
    </row>
    <row r="25" spans="1:4" ht="12.75">
      <c r="A25" s="4">
        <f t="shared" si="1"/>
        <v>1979</v>
      </c>
      <c r="B25" s="1">
        <v>1416.397</v>
      </c>
      <c r="C25" s="1">
        <v>327.733</v>
      </c>
      <c r="D25" s="1">
        <f t="shared" si="0"/>
        <v>84.45551988602067</v>
      </c>
    </row>
    <row r="26" spans="1:4" ht="12.75">
      <c r="A26" s="4">
        <f t="shared" si="1"/>
        <v>1980</v>
      </c>
      <c r="B26" s="1">
        <v>1440.033</v>
      </c>
      <c r="C26" s="1">
        <v>307.854</v>
      </c>
      <c r="D26" s="1">
        <f t="shared" si="0"/>
        <v>78.03064929762027</v>
      </c>
    </row>
    <row r="27" spans="1:4" ht="12.75">
      <c r="A27" s="4">
        <f t="shared" si="1"/>
        <v>1981</v>
      </c>
      <c r="B27" s="1">
        <v>1457.943</v>
      </c>
      <c r="C27" s="1">
        <v>331.476</v>
      </c>
      <c r="D27" s="1">
        <f t="shared" si="0"/>
        <v>82.98591920260257</v>
      </c>
    </row>
    <row r="28" spans="1:4" ht="12.75">
      <c r="A28" s="4">
        <f t="shared" si="1"/>
        <v>1982</v>
      </c>
      <c r="B28" s="1">
        <v>1474.768</v>
      </c>
      <c r="C28" s="1">
        <v>388.918</v>
      </c>
      <c r="D28" s="1">
        <f t="shared" si="0"/>
        <v>96.25586532932637</v>
      </c>
    </row>
    <row r="29" spans="1:4" ht="12.75">
      <c r="A29" s="4">
        <f t="shared" si="1"/>
        <v>1983</v>
      </c>
      <c r="B29" s="1">
        <v>1501.008</v>
      </c>
      <c r="C29" s="1">
        <v>347.775</v>
      </c>
      <c r="D29" s="1">
        <f t="shared" si="0"/>
        <v>84.56842002174538</v>
      </c>
    </row>
    <row r="30" spans="1:4" ht="12.75">
      <c r="A30" s="4">
        <f t="shared" si="1"/>
        <v>1984</v>
      </c>
      <c r="B30" s="1">
        <v>1549.108</v>
      </c>
      <c r="C30" s="1">
        <v>427.536</v>
      </c>
      <c r="D30" s="1">
        <f t="shared" si="0"/>
        <v>100.73580408854644</v>
      </c>
    </row>
    <row r="31" spans="1:4" ht="12.75">
      <c r="A31" s="4">
        <f t="shared" si="1"/>
        <v>1985</v>
      </c>
      <c r="B31" s="1">
        <v>1552.816</v>
      </c>
      <c r="C31" s="1">
        <v>518.189</v>
      </c>
      <c r="D31" s="1">
        <f t="shared" si="0"/>
        <v>121.80386150065429</v>
      </c>
    </row>
    <row r="32" spans="1:4" ht="12.75">
      <c r="A32" s="4">
        <f t="shared" si="1"/>
        <v>1986</v>
      </c>
      <c r="B32" s="1">
        <v>1601.692</v>
      </c>
      <c r="C32" s="1">
        <v>572.277</v>
      </c>
      <c r="D32" s="1">
        <f t="shared" si="0"/>
        <v>130.41277911109003</v>
      </c>
    </row>
    <row r="33" spans="1:4" ht="12.75">
      <c r="A33" s="4">
        <f t="shared" si="1"/>
        <v>1987</v>
      </c>
      <c r="B33" s="1">
        <v>1640.041</v>
      </c>
      <c r="C33" s="1">
        <v>527.231</v>
      </c>
      <c r="D33" s="1">
        <f t="shared" si="0"/>
        <v>117.33811227890034</v>
      </c>
    </row>
    <row r="34" spans="1:4" ht="12.75">
      <c r="A34" s="4">
        <f t="shared" si="1"/>
        <v>1988</v>
      </c>
      <c r="B34" s="1">
        <v>1621.152</v>
      </c>
      <c r="C34" s="1">
        <v>449.073</v>
      </c>
      <c r="D34" s="1">
        <f t="shared" si="0"/>
        <v>101.10812866406111</v>
      </c>
    </row>
    <row r="35" spans="1:4" ht="12.75">
      <c r="A35" s="4">
        <f t="shared" si="1"/>
        <v>1989</v>
      </c>
      <c r="B35" s="1">
        <v>1677.121</v>
      </c>
      <c r="C35" s="1">
        <v>439.309</v>
      </c>
      <c r="D35" s="1">
        <f t="shared" si="0"/>
        <v>95.60895427342452</v>
      </c>
    </row>
    <row r="36" spans="1:4" ht="12.75">
      <c r="A36" s="4">
        <f t="shared" si="1"/>
        <v>1990</v>
      </c>
      <c r="B36" s="1">
        <v>1706.757</v>
      </c>
      <c r="C36" s="1">
        <v>492.422</v>
      </c>
      <c r="D36" s="1">
        <f t="shared" si="0"/>
        <v>105.30733431882804</v>
      </c>
    </row>
    <row r="37" spans="1:4" ht="12.75">
      <c r="A37" s="4">
        <f t="shared" si="1"/>
        <v>1991</v>
      </c>
      <c r="B37" s="1">
        <v>1713.348</v>
      </c>
      <c r="C37" s="1">
        <v>483.209</v>
      </c>
      <c r="D37" s="1">
        <f t="shared" si="0"/>
        <v>102.9395575212975</v>
      </c>
    </row>
    <row r="38" spans="1:4" ht="12.75">
      <c r="A38" s="4">
        <f t="shared" si="1"/>
        <v>1992</v>
      </c>
      <c r="B38" s="1">
        <v>1736.575</v>
      </c>
      <c r="C38" s="1">
        <v>518.37</v>
      </c>
      <c r="D38" s="1">
        <f t="shared" si="0"/>
        <v>108.95299655931936</v>
      </c>
    </row>
    <row r="39" spans="1:4" ht="12.75">
      <c r="A39" s="4">
        <f t="shared" si="1"/>
        <v>1993</v>
      </c>
      <c r="B39" s="1">
        <v>1739.493</v>
      </c>
      <c r="C39" s="1">
        <v>481.562</v>
      </c>
      <c r="D39" s="1">
        <f t="shared" si="0"/>
        <v>101.04675902691187</v>
      </c>
    </row>
    <row r="40" spans="1:4" ht="12.75">
      <c r="A40" s="4">
        <f t="shared" si="1"/>
        <v>1994</v>
      </c>
      <c r="B40" s="1">
        <v>1762.277</v>
      </c>
      <c r="C40" s="1">
        <v>476.373</v>
      </c>
      <c r="D40" s="1">
        <f t="shared" si="0"/>
        <v>98.665615564409</v>
      </c>
    </row>
    <row r="41" spans="1:4" ht="12.75">
      <c r="A41" s="4">
        <f t="shared" si="1"/>
        <v>1995</v>
      </c>
      <c r="B41" s="1">
        <v>1739.23</v>
      </c>
      <c r="C41" s="1">
        <v>435.471</v>
      </c>
      <c r="D41" s="1">
        <f t="shared" si="0"/>
        <v>91.3892440907758</v>
      </c>
    </row>
    <row r="42" spans="1:4" ht="12.75">
      <c r="A42" s="4">
        <f t="shared" si="1"/>
        <v>1996</v>
      </c>
      <c r="B42" s="1">
        <v>1808.15</v>
      </c>
      <c r="C42" s="1">
        <v>486.704</v>
      </c>
      <c r="D42" s="1">
        <f t="shared" si="0"/>
        <v>98.24791084810441</v>
      </c>
    </row>
    <row r="43" spans="1:4" ht="12.75">
      <c r="A43" s="4">
        <f t="shared" si="1"/>
        <v>1997</v>
      </c>
      <c r="B43" s="1">
        <v>1820.344</v>
      </c>
      <c r="C43" s="1">
        <v>540.915</v>
      </c>
      <c r="D43" s="1">
        <f t="shared" si="0"/>
        <v>108.45970596766324</v>
      </c>
    </row>
    <row r="44" spans="1:4" ht="12.75">
      <c r="A44" s="4">
        <f t="shared" si="1"/>
        <v>1998</v>
      </c>
      <c r="B44" s="1">
        <v>1834.133</v>
      </c>
      <c r="C44" s="1">
        <v>580.567</v>
      </c>
      <c r="D44" s="1">
        <f t="shared" si="0"/>
        <v>115.5352174569674</v>
      </c>
    </row>
    <row r="45" spans="1:4" ht="12.75">
      <c r="A45" s="4">
        <f t="shared" si="1"/>
        <v>1999</v>
      </c>
      <c r="B45" s="1">
        <v>1853.33</v>
      </c>
      <c r="C45" s="1">
        <v>587.323</v>
      </c>
      <c r="D45" s="1">
        <f t="shared" si="0"/>
        <v>115.66903627524509</v>
      </c>
    </row>
    <row r="46" spans="1:4" ht="12.75">
      <c r="A46" s="4">
        <f t="shared" si="1"/>
        <v>2000</v>
      </c>
      <c r="B46" s="1">
        <v>1856.925</v>
      </c>
      <c r="C46" s="1">
        <v>566.792</v>
      </c>
      <c r="D46" s="1">
        <f t="shared" si="0"/>
        <v>111.40949688328826</v>
      </c>
    </row>
    <row r="47" spans="1:4" ht="12.75">
      <c r="A47" s="4">
        <f t="shared" si="1"/>
        <v>2001</v>
      </c>
      <c r="B47" s="1">
        <v>1900.39</v>
      </c>
      <c r="C47" s="1">
        <v>538.678</v>
      </c>
      <c r="D47" s="1">
        <f t="shared" si="0"/>
        <v>103.46164208399328</v>
      </c>
    </row>
    <row r="48" spans="1:4" ht="12.75">
      <c r="A48" s="4">
        <f t="shared" si="1"/>
        <v>2002</v>
      </c>
      <c r="B48" s="1">
        <v>1909.947</v>
      </c>
      <c r="C48" s="1">
        <v>446.442</v>
      </c>
      <c r="D48" s="1">
        <f t="shared" si="0"/>
        <v>85.31719990135853</v>
      </c>
    </row>
    <row r="49" spans="1:4" ht="12.75">
      <c r="A49" s="4">
        <f t="shared" si="1"/>
        <v>2003</v>
      </c>
      <c r="B49" s="1">
        <v>1935.07</v>
      </c>
      <c r="C49" s="1">
        <v>358.094</v>
      </c>
      <c r="D49" s="1">
        <f t="shared" si="0"/>
        <v>67.54500353992363</v>
      </c>
    </row>
    <row r="50" spans="1:4" ht="12.75">
      <c r="A50" s="4">
        <f t="shared" si="1"/>
        <v>2004</v>
      </c>
      <c r="B50" s="1">
        <v>1989.55</v>
      </c>
      <c r="C50" s="1">
        <v>402.884</v>
      </c>
      <c r="D50" s="1">
        <f t="shared" si="0"/>
        <v>73.91252293232138</v>
      </c>
    </row>
    <row r="51" spans="1:4" ht="12.75">
      <c r="A51" s="4">
        <f t="shared" si="1"/>
        <v>2005</v>
      </c>
      <c r="B51" s="1">
        <v>2014.2</v>
      </c>
      <c r="C51" s="1">
        <v>382.817</v>
      </c>
      <c r="D51" s="1">
        <f t="shared" si="0"/>
        <v>69.37156439281104</v>
      </c>
    </row>
    <row r="52" spans="1:5" ht="12.75">
      <c r="A52" s="11">
        <f t="shared" si="1"/>
        <v>2006</v>
      </c>
      <c r="B52" s="17">
        <v>2039.8</v>
      </c>
      <c r="C52" s="17">
        <v>319.102</v>
      </c>
      <c r="D52" s="17">
        <f t="shared" si="0"/>
        <v>57.099828414550444</v>
      </c>
      <c r="E52" s="8"/>
    </row>
    <row r="53" spans="1:4" ht="12.75">
      <c r="A53" s="6"/>
      <c r="B53" s="2"/>
      <c r="C53" s="2"/>
      <c r="D53" s="2"/>
    </row>
    <row r="54" spans="1:5" ht="53.25" customHeight="1">
      <c r="A54" s="48" t="s">
        <v>158</v>
      </c>
      <c r="B54" s="48"/>
      <c r="C54" s="48"/>
      <c r="D54" s="48"/>
      <c r="E54" s="48"/>
    </row>
  </sheetData>
  <mergeCells count="3">
    <mergeCell ref="C3:D3"/>
    <mergeCell ref="A54:E54"/>
    <mergeCell ref="B4:C4"/>
  </mergeCells>
  <printOptions/>
  <pageMargins left="0.75" right="0.75" top="1" bottom="1" header="0.5" footer="0.5"/>
  <pageSetup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/>
  <dimension ref="A1:G36"/>
  <sheetViews>
    <sheetView zoomScale="70" zoomScaleNormal="70" zoomScaleSheetLayoutView="85" workbookViewId="0" topLeftCell="A1">
      <selection activeCell="A1" sqref="A1"/>
    </sheetView>
  </sheetViews>
  <sheetFormatPr defaultColWidth="9.140625" defaultRowHeight="12.75"/>
  <cols>
    <col min="1" max="1" width="5.140625" style="4" customWidth="1"/>
    <col min="2" max="2" width="15.00390625" style="21" customWidth="1"/>
    <col min="3" max="3" width="12.140625" style="21" customWidth="1"/>
    <col min="4" max="4" width="14.28125" style="25" customWidth="1"/>
    <col min="5" max="5" width="15.00390625" style="0" customWidth="1"/>
    <col min="6" max="6" width="12.8515625" style="0" customWidth="1"/>
    <col min="7" max="7" width="10.7109375" style="0" customWidth="1"/>
  </cols>
  <sheetData>
    <row r="1" spans="1:5" ht="12.75">
      <c r="A1" s="34" t="s">
        <v>178</v>
      </c>
      <c r="B1" s="34"/>
      <c r="C1" s="34"/>
      <c r="D1" s="34"/>
      <c r="E1" s="34"/>
    </row>
    <row r="3" spans="1:7" s="2" customFormat="1" ht="24.75" customHeight="1">
      <c r="A3" s="27" t="s">
        <v>4</v>
      </c>
      <c r="B3" s="28" t="s">
        <v>1</v>
      </c>
      <c r="C3" s="28" t="s">
        <v>36</v>
      </c>
      <c r="D3" s="29" t="s">
        <v>37</v>
      </c>
      <c r="E3" s="28" t="s">
        <v>176</v>
      </c>
      <c r="F3" s="28" t="s">
        <v>177</v>
      </c>
      <c r="G3" s="38"/>
    </row>
    <row r="4" spans="1:7" s="2" customFormat="1" ht="12.75">
      <c r="A4" s="4"/>
      <c r="B4" s="52" t="s">
        <v>33</v>
      </c>
      <c r="C4" s="52"/>
      <c r="D4" s="52"/>
      <c r="E4" s="44"/>
      <c r="F4" s="44"/>
      <c r="G4" s="44"/>
    </row>
    <row r="5" spans="1:4" s="2" customFormat="1" ht="12.75">
      <c r="A5" s="4"/>
      <c r="B5" s="21"/>
      <c r="C5" s="21"/>
      <c r="D5" s="25"/>
    </row>
    <row r="6" spans="1:7" s="2" customFormat="1" ht="12.75">
      <c r="A6" s="4">
        <v>1980</v>
      </c>
      <c r="B6" s="22">
        <v>168.648</v>
      </c>
      <c r="C6" s="22">
        <v>0.889035</v>
      </c>
      <c r="D6" s="22">
        <v>60.737</v>
      </c>
      <c r="E6" s="39">
        <v>267.899</v>
      </c>
      <c r="F6" s="40">
        <f>C6/E6*100</f>
        <v>0.3318545421968727</v>
      </c>
      <c r="G6" s="40"/>
    </row>
    <row r="7" spans="1:7" s="2" customFormat="1" ht="12.75">
      <c r="A7" s="4">
        <f aca="true" t="shared" si="0" ref="A7:A31">A6+1</f>
        <v>1981</v>
      </c>
      <c r="B7" s="22">
        <v>206.223</v>
      </c>
      <c r="C7" s="22">
        <v>2.184486</v>
      </c>
      <c r="D7" s="22">
        <v>50.72</v>
      </c>
      <c r="E7" s="39">
        <v>328.422</v>
      </c>
      <c r="F7" s="40">
        <f aca="true" t="shared" si="1" ref="F7:F33">C7/E7*100</f>
        <v>0.6651460620786671</v>
      </c>
      <c r="G7" s="40"/>
    </row>
    <row r="8" spans="1:7" ht="12.75">
      <c r="A8" s="4">
        <f t="shared" si="0"/>
        <v>1982</v>
      </c>
      <c r="B8" s="22">
        <v>209.181</v>
      </c>
      <c r="C8" s="22">
        <v>3.55614</v>
      </c>
      <c r="D8" s="22">
        <v>46.264</v>
      </c>
      <c r="E8" s="22">
        <v>330.934</v>
      </c>
      <c r="F8" s="40">
        <f t="shared" si="1"/>
        <v>1.0745768038339971</v>
      </c>
      <c r="G8" s="24"/>
    </row>
    <row r="9" spans="1:7" ht="12.75">
      <c r="A9" s="4">
        <f t="shared" si="0"/>
        <v>1983</v>
      </c>
      <c r="B9" s="22">
        <v>106.031</v>
      </c>
      <c r="C9" s="22">
        <v>4.06416</v>
      </c>
      <c r="D9" s="22">
        <v>47.917</v>
      </c>
      <c r="E9" s="22">
        <v>206.158</v>
      </c>
      <c r="F9" s="40">
        <f t="shared" si="1"/>
        <v>1.971381173662919</v>
      </c>
      <c r="G9" s="24"/>
    </row>
    <row r="10" spans="1:7" ht="12.75">
      <c r="A10" s="4">
        <f t="shared" si="0"/>
        <v>1984</v>
      </c>
      <c r="B10" s="22">
        <v>194.881</v>
      </c>
      <c r="C10" s="22">
        <v>5.893032</v>
      </c>
      <c r="D10" s="22">
        <v>46.999</v>
      </c>
      <c r="E10" s="22">
        <v>312.606</v>
      </c>
      <c r="F10" s="40">
        <f t="shared" si="1"/>
        <v>1.885130803631408</v>
      </c>
      <c r="G10" s="24"/>
    </row>
    <row r="11" spans="1:7" ht="12.75">
      <c r="A11" s="4">
        <f t="shared" si="0"/>
        <v>1985</v>
      </c>
      <c r="B11" s="22">
        <v>225.447</v>
      </c>
      <c r="C11" s="22">
        <v>6.883671</v>
      </c>
      <c r="D11" s="22">
        <v>31.176</v>
      </c>
      <c r="E11" s="22">
        <v>345.102</v>
      </c>
      <c r="F11" s="40">
        <f t="shared" si="1"/>
        <v>1.9946772258636578</v>
      </c>
      <c r="G11" s="24"/>
    </row>
    <row r="12" spans="1:7" ht="12.75">
      <c r="A12" s="4">
        <f t="shared" si="0"/>
        <v>1986</v>
      </c>
      <c r="B12" s="22">
        <v>208.944</v>
      </c>
      <c r="C12" s="22">
        <v>7.36603599</v>
      </c>
      <c r="D12" s="22">
        <v>37.911</v>
      </c>
      <c r="E12" s="22">
        <v>313.316</v>
      </c>
      <c r="F12" s="40">
        <f t="shared" si="1"/>
        <v>2.350992604910059</v>
      </c>
      <c r="G12" s="24"/>
    </row>
    <row r="13" spans="1:7" ht="12.75">
      <c r="A13" s="4">
        <f t="shared" si="0"/>
        <v>1987</v>
      </c>
      <c r="B13" s="22">
        <v>181.143</v>
      </c>
      <c r="C13" s="22">
        <v>7.090689149999999</v>
      </c>
      <c r="D13" s="22">
        <v>43.599</v>
      </c>
      <c r="E13" s="22">
        <v>278.451</v>
      </c>
      <c r="F13" s="40">
        <f t="shared" si="1"/>
        <v>2.5464764536668927</v>
      </c>
      <c r="G13" s="24"/>
    </row>
    <row r="14" spans="1:7" ht="12.75">
      <c r="A14" s="4">
        <f t="shared" si="0"/>
        <v>1988</v>
      </c>
      <c r="B14" s="22">
        <v>125.194</v>
      </c>
      <c r="C14" s="22">
        <v>7.3015174499999995</v>
      </c>
      <c r="D14" s="22">
        <v>51.525</v>
      </c>
      <c r="E14" s="22">
        <v>204.19</v>
      </c>
      <c r="F14" s="40">
        <f t="shared" si="1"/>
        <v>3.5758447769234536</v>
      </c>
      <c r="G14" s="24"/>
    </row>
    <row r="15" spans="1:7" ht="12.75">
      <c r="A15" s="4">
        <f t="shared" si="0"/>
        <v>1989</v>
      </c>
      <c r="B15" s="22">
        <v>191.32</v>
      </c>
      <c r="C15" s="22">
        <v>8.16515145</v>
      </c>
      <c r="D15" s="22">
        <v>60.132</v>
      </c>
      <c r="E15" s="22">
        <v>282.037</v>
      </c>
      <c r="F15" s="40">
        <f t="shared" si="1"/>
        <v>2.8950639277825254</v>
      </c>
      <c r="G15" s="24"/>
    </row>
    <row r="16" spans="1:7" ht="12.75">
      <c r="A16" s="4">
        <f t="shared" si="0"/>
        <v>1990</v>
      </c>
      <c r="B16" s="22">
        <v>201.534</v>
      </c>
      <c r="C16" s="22">
        <v>8.86672707</v>
      </c>
      <c r="D16" s="22">
        <v>43.858</v>
      </c>
      <c r="E16" s="22">
        <v>310.128</v>
      </c>
      <c r="F16" s="40">
        <f t="shared" si="1"/>
        <v>2.859054026079554</v>
      </c>
      <c r="G16" s="24"/>
    </row>
    <row r="17" spans="1:7" ht="12.75">
      <c r="A17" s="4">
        <f t="shared" si="0"/>
        <v>1991</v>
      </c>
      <c r="B17" s="22">
        <v>189.868</v>
      </c>
      <c r="C17" s="22">
        <v>10.11620226</v>
      </c>
      <c r="D17" s="22">
        <v>40.233</v>
      </c>
      <c r="E17" s="22">
        <v>277.607</v>
      </c>
      <c r="F17" s="40">
        <f t="shared" si="1"/>
        <v>3.644073189797087</v>
      </c>
      <c r="G17" s="24"/>
    </row>
    <row r="18" spans="1:7" ht="12.75">
      <c r="A18" s="4">
        <f t="shared" si="0"/>
        <v>1992</v>
      </c>
      <c r="B18" s="22">
        <v>240.719</v>
      </c>
      <c r="C18" s="22">
        <v>10.80837951</v>
      </c>
      <c r="D18" s="22">
        <v>42.249</v>
      </c>
      <c r="E18" s="22">
        <v>350.255</v>
      </c>
      <c r="F18" s="40">
        <f t="shared" si="1"/>
        <v>3.0858601618820574</v>
      </c>
      <c r="G18" s="24"/>
    </row>
    <row r="19" spans="1:7" ht="12.75">
      <c r="A19" s="4">
        <f t="shared" si="0"/>
        <v>1993</v>
      </c>
      <c r="B19" s="22">
        <v>160.986</v>
      </c>
      <c r="C19" s="22">
        <v>11.64026226</v>
      </c>
      <c r="D19" s="22">
        <v>33.741</v>
      </c>
      <c r="E19" s="22">
        <v>256.758</v>
      </c>
      <c r="F19" s="40">
        <f t="shared" si="1"/>
        <v>4.533553875633866</v>
      </c>
      <c r="G19" s="24"/>
    </row>
    <row r="20" spans="1:7" ht="12.75">
      <c r="A20" s="4">
        <f t="shared" si="0"/>
        <v>1994</v>
      </c>
      <c r="B20" s="22">
        <v>255.295</v>
      </c>
      <c r="C20" s="22">
        <v>13.53339879</v>
      </c>
      <c r="D20" s="22">
        <v>55.311</v>
      </c>
      <c r="E20" s="22">
        <v>353.021</v>
      </c>
      <c r="F20" s="40">
        <f t="shared" si="1"/>
        <v>3.8335959588806325</v>
      </c>
      <c r="G20" s="24"/>
    </row>
    <row r="21" spans="1:7" ht="12.75">
      <c r="A21" s="4">
        <f t="shared" si="0"/>
        <v>1995</v>
      </c>
      <c r="B21" s="22">
        <v>187.97</v>
      </c>
      <c r="C21" s="22">
        <v>10.05066768</v>
      </c>
      <c r="D21" s="22">
        <v>56.589</v>
      </c>
      <c r="E21" s="22">
        <v>275.07</v>
      </c>
      <c r="F21" s="40">
        <f t="shared" si="1"/>
        <v>3.65385817428291</v>
      </c>
      <c r="G21" s="24"/>
    </row>
    <row r="22" spans="1:7" ht="12.75">
      <c r="A22" s="4">
        <f t="shared" si="0"/>
        <v>1996</v>
      </c>
      <c r="B22" s="22">
        <v>234.518</v>
      </c>
      <c r="C22" s="22">
        <v>10.88991672</v>
      </c>
      <c r="D22" s="22">
        <v>45.655</v>
      </c>
      <c r="E22" s="22">
        <v>333.147</v>
      </c>
      <c r="F22" s="40">
        <f t="shared" si="1"/>
        <v>3.268802276472548</v>
      </c>
      <c r="G22" s="24"/>
    </row>
    <row r="23" spans="1:7" ht="12.75">
      <c r="A23" s="4">
        <f t="shared" si="0"/>
        <v>1997</v>
      </c>
      <c r="B23" s="22">
        <v>233.864</v>
      </c>
      <c r="C23" s="22">
        <v>12.22067511</v>
      </c>
      <c r="D23" s="22">
        <v>38.214</v>
      </c>
      <c r="E23" s="22">
        <v>333.711</v>
      </c>
      <c r="F23" s="40">
        <f t="shared" si="1"/>
        <v>3.6620534264678115</v>
      </c>
      <c r="G23" s="24"/>
    </row>
    <row r="24" spans="1:7" ht="12.75">
      <c r="A24" s="4">
        <f t="shared" si="0"/>
        <v>1998</v>
      </c>
      <c r="B24" s="22">
        <v>247.882</v>
      </c>
      <c r="C24" s="22">
        <v>13.355845799999999</v>
      </c>
      <c r="D24" s="22">
        <v>50.401</v>
      </c>
      <c r="E24" s="22">
        <v>346.584</v>
      </c>
      <c r="F24" s="40">
        <f t="shared" si="1"/>
        <v>3.8535667543798904</v>
      </c>
      <c r="G24" s="24"/>
    </row>
    <row r="25" spans="1:7" ht="12.75">
      <c r="A25" s="4">
        <f t="shared" si="0"/>
        <v>1999</v>
      </c>
      <c r="B25" s="22">
        <v>239.549</v>
      </c>
      <c r="C25" s="22">
        <v>14.37086976</v>
      </c>
      <c r="D25" s="22">
        <v>49.191</v>
      </c>
      <c r="E25" s="22">
        <v>331.96</v>
      </c>
      <c r="F25" s="40">
        <f t="shared" si="1"/>
        <v>4.329096806844198</v>
      </c>
      <c r="G25" s="24"/>
    </row>
    <row r="26" spans="1:7" ht="12.75">
      <c r="A26" s="4">
        <f t="shared" si="0"/>
        <v>2000</v>
      </c>
      <c r="B26" s="22">
        <v>251.854</v>
      </c>
      <c r="C26" s="22">
        <v>15.941413590000002</v>
      </c>
      <c r="D26" s="22">
        <v>49.313</v>
      </c>
      <c r="E26" s="22">
        <v>339.685</v>
      </c>
      <c r="F26" s="40">
        <f t="shared" si="1"/>
        <v>4.692998981409247</v>
      </c>
      <c r="G26" s="24"/>
    </row>
    <row r="27" spans="1:7" ht="12.75">
      <c r="A27" s="4">
        <f t="shared" si="0"/>
        <v>2001</v>
      </c>
      <c r="B27" s="22">
        <v>241.377</v>
      </c>
      <c r="C27" s="22">
        <v>17.93183595</v>
      </c>
      <c r="D27" s="22">
        <v>48.383</v>
      </c>
      <c r="E27" s="22">
        <v>321.438</v>
      </c>
      <c r="F27" s="40">
        <f t="shared" si="1"/>
        <v>5.578629766860172</v>
      </c>
      <c r="G27" s="24"/>
    </row>
    <row r="28" spans="1:7" ht="12.75">
      <c r="A28" s="4">
        <f t="shared" si="0"/>
        <v>2002</v>
      </c>
      <c r="B28" s="22">
        <v>227.767</v>
      </c>
      <c r="C28" s="22">
        <v>25.2866955</v>
      </c>
      <c r="D28" s="22">
        <v>40.334</v>
      </c>
      <c r="E28" s="22">
        <v>293.96</v>
      </c>
      <c r="F28" s="40">
        <f t="shared" si="1"/>
        <v>8.602087188733162</v>
      </c>
      <c r="G28" s="24"/>
    </row>
    <row r="29" spans="1:7" ht="12.75">
      <c r="A29" s="4">
        <f t="shared" si="0"/>
        <v>2003</v>
      </c>
      <c r="B29" s="22">
        <v>256.278</v>
      </c>
      <c r="C29" s="22">
        <v>29.65693755</v>
      </c>
      <c r="D29" s="22">
        <v>48.258</v>
      </c>
      <c r="E29" s="22">
        <v>345.332</v>
      </c>
      <c r="F29" s="40">
        <f t="shared" si="1"/>
        <v>8.587949437063463</v>
      </c>
      <c r="G29" s="24"/>
    </row>
    <row r="30" spans="1:7" ht="12.75">
      <c r="A30" s="4">
        <f t="shared" si="0"/>
        <v>2004</v>
      </c>
      <c r="B30" s="22">
        <v>299.914</v>
      </c>
      <c r="C30" s="22">
        <v>33.60730107</v>
      </c>
      <c r="D30" s="22">
        <v>46.181</v>
      </c>
      <c r="E30" s="22">
        <v>385.617</v>
      </c>
      <c r="F30" s="40">
        <f t="shared" si="1"/>
        <v>8.715202148764188</v>
      </c>
      <c r="G30" s="24"/>
    </row>
    <row r="31" spans="1:7" ht="12.75">
      <c r="A31" s="4">
        <f t="shared" si="0"/>
        <v>2005</v>
      </c>
      <c r="B31" s="22">
        <v>282.26</v>
      </c>
      <c r="C31" s="22">
        <v>40.6416</v>
      </c>
      <c r="D31" s="22">
        <v>54.613</v>
      </c>
      <c r="E31" s="22">
        <v>363.156</v>
      </c>
      <c r="F31" s="40">
        <f t="shared" si="1"/>
        <v>11.191223606384032</v>
      </c>
      <c r="G31" s="24"/>
    </row>
    <row r="32" spans="1:7" ht="12.75">
      <c r="A32" s="6">
        <f>A31+1</f>
        <v>2006</v>
      </c>
      <c r="B32" s="39">
        <v>277.005</v>
      </c>
      <c r="C32" s="39">
        <v>54.61215</v>
      </c>
      <c r="D32" s="39">
        <v>57.153</v>
      </c>
      <c r="E32" s="22">
        <v>335.667</v>
      </c>
      <c r="F32" s="40">
        <f t="shared" si="1"/>
        <v>16.269740546434413</v>
      </c>
      <c r="G32" s="24"/>
    </row>
    <row r="33" spans="1:7" ht="12.75">
      <c r="A33" s="11">
        <v>2007</v>
      </c>
      <c r="B33" s="9">
        <v>338</v>
      </c>
      <c r="C33" s="9">
        <v>84</v>
      </c>
      <c r="D33" s="37">
        <v>57</v>
      </c>
      <c r="E33" s="37">
        <v>420.773</v>
      </c>
      <c r="F33" s="47">
        <f t="shared" si="1"/>
        <v>19.963258098784856</v>
      </c>
      <c r="G33" s="24"/>
    </row>
    <row r="34" spans="2:4" ht="12.75">
      <c r="B34" s="23"/>
      <c r="C34"/>
      <c r="D34" s="23"/>
    </row>
    <row r="35" spans="1:5" ht="78.75" customHeight="1">
      <c r="A35" s="48" t="s">
        <v>159</v>
      </c>
      <c r="B35" s="48"/>
      <c r="C35" s="48"/>
      <c r="D35" s="48"/>
      <c r="E35" s="48"/>
    </row>
    <row r="36" ht="12.75">
      <c r="A36" s="20"/>
    </row>
  </sheetData>
  <mergeCells count="2">
    <mergeCell ref="A35:E35"/>
    <mergeCell ref="B4:D4"/>
  </mergeCells>
  <printOptions/>
  <pageMargins left="0.75" right="0.75" top="1" bottom="1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6"/>
  <sheetViews>
    <sheetView workbookViewId="0" topLeftCell="A1">
      <selection activeCell="A1" sqref="A1"/>
    </sheetView>
  </sheetViews>
  <sheetFormatPr defaultColWidth="9.140625" defaultRowHeight="12.75"/>
  <cols>
    <col min="1" max="1" width="26.28125" style="0" customWidth="1"/>
    <col min="2" max="2" width="50.7109375" style="21" customWidth="1"/>
    <col min="3" max="3" width="16.421875" style="21" bestFit="1" customWidth="1"/>
    <col min="4" max="4" width="9.28125" style="5" customWidth="1"/>
    <col min="5" max="5" width="11.8515625" style="5" customWidth="1"/>
  </cols>
  <sheetData>
    <row r="1" ht="12.75">
      <c r="A1" s="19" t="s">
        <v>169</v>
      </c>
    </row>
    <row r="3" spans="4:5" ht="12.75" customHeight="1">
      <c r="D3" s="45" t="s">
        <v>38</v>
      </c>
      <c r="E3" s="45" t="s">
        <v>2</v>
      </c>
    </row>
    <row r="4" spans="1:5" ht="12.75">
      <c r="A4" s="8" t="s">
        <v>39</v>
      </c>
      <c r="B4" s="9" t="s">
        <v>40</v>
      </c>
      <c r="C4" s="9" t="s">
        <v>41</v>
      </c>
      <c r="D4" s="46"/>
      <c r="E4" s="46"/>
    </row>
    <row r="5" spans="1:5" ht="38.25">
      <c r="A5" s="2"/>
      <c r="B5" s="7"/>
      <c r="C5" s="7"/>
      <c r="D5" s="31" t="s">
        <v>42</v>
      </c>
      <c r="E5" s="30" t="s">
        <v>171</v>
      </c>
    </row>
    <row r="6" spans="4:5" ht="12.75">
      <c r="D6" s="32"/>
      <c r="E6" s="32"/>
    </row>
    <row r="8" spans="1:5" ht="12.75">
      <c r="A8" t="s">
        <v>162</v>
      </c>
      <c r="B8" s="21" t="s">
        <v>43</v>
      </c>
      <c r="C8" s="21" t="s">
        <v>44</v>
      </c>
      <c r="D8" s="5">
        <v>50</v>
      </c>
      <c r="E8" s="33">
        <f aca="true" t="shared" si="0" ref="E8:E60">D8/102.44</f>
        <v>0.48809058961343227</v>
      </c>
    </row>
    <row r="9" spans="1:5" ht="12.75">
      <c r="A9" t="s">
        <v>162</v>
      </c>
      <c r="B9" s="21" t="s">
        <v>45</v>
      </c>
      <c r="C9" s="21" t="s">
        <v>46</v>
      </c>
      <c r="D9" s="5">
        <v>45</v>
      </c>
      <c r="E9" s="33">
        <f t="shared" si="0"/>
        <v>0.439281530652089</v>
      </c>
    </row>
    <row r="10" spans="1:5" ht="12.75">
      <c r="A10" t="s">
        <v>162</v>
      </c>
      <c r="B10" s="21" t="s">
        <v>47</v>
      </c>
      <c r="C10" s="21" t="s">
        <v>168</v>
      </c>
      <c r="D10" s="5">
        <v>50</v>
      </c>
      <c r="E10" s="33">
        <f t="shared" si="0"/>
        <v>0.48809058961343227</v>
      </c>
    </row>
    <row r="11" spans="1:5" ht="12.75">
      <c r="A11" t="s">
        <v>163</v>
      </c>
      <c r="B11" s="21" t="s">
        <v>48</v>
      </c>
      <c r="C11" s="21" t="s">
        <v>49</v>
      </c>
      <c r="D11" s="5">
        <v>50</v>
      </c>
      <c r="E11" s="33">
        <f t="shared" si="0"/>
        <v>0.48809058961343227</v>
      </c>
    </row>
    <row r="12" spans="1:5" ht="12.75">
      <c r="A12" t="s">
        <v>164</v>
      </c>
      <c r="B12" s="21" t="s">
        <v>50</v>
      </c>
      <c r="C12" s="21" t="s">
        <v>51</v>
      </c>
      <c r="D12" s="5">
        <v>50</v>
      </c>
      <c r="E12" s="33">
        <f t="shared" si="0"/>
        <v>0.48809058961343227</v>
      </c>
    </row>
    <row r="13" spans="1:5" ht="12.75">
      <c r="A13" t="s">
        <v>164</v>
      </c>
      <c r="B13" s="21" t="s">
        <v>52</v>
      </c>
      <c r="C13" s="21" t="s">
        <v>49</v>
      </c>
      <c r="D13" s="5">
        <v>50</v>
      </c>
      <c r="E13" s="33">
        <f t="shared" si="0"/>
        <v>0.48809058961343227</v>
      </c>
    </row>
    <row r="14" spans="1:5" ht="12.75">
      <c r="A14" t="s">
        <v>165</v>
      </c>
      <c r="B14" s="21" t="s">
        <v>53</v>
      </c>
      <c r="C14" s="21" t="s">
        <v>54</v>
      </c>
      <c r="D14" s="5">
        <v>45</v>
      </c>
      <c r="E14" s="33">
        <f t="shared" si="0"/>
        <v>0.439281530652089</v>
      </c>
    </row>
    <row r="15" spans="1:5" ht="12.75">
      <c r="A15" t="s">
        <v>165</v>
      </c>
      <c r="B15" s="21" t="s">
        <v>55</v>
      </c>
      <c r="C15" s="21" t="s">
        <v>56</v>
      </c>
      <c r="D15" s="5">
        <v>88</v>
      </c>
      <c r="E15" s="33">
        <f t="shared" si="0"/>
        <v>0.8590394377196408</v>
      </c>
    </row>
    <row r="16" spans="1:5" ht="12.75">
      <c r="A16" t="s">
        <v>165</v>
      </c>
      <c r="B16" s="21" t="s">
        <v>57</v>
      </c>
      <c r="C16" s="21" t="s">
        <v>58</v>
      </c>
      <c r="D16" s="5">
        <v>100</v>
      </c>
      <c r="E16" s="33">
        <f t="shared" si="0"/>
        <v>0.9761811792268645</v>
      </c>
    </row>
    <row r="17" spans="1:5" ht="12.75">
      <c r="A17" t="s">
        <v>166</v>
      </c>
      <c r="B17" s="21" t="s">
        <v>59</v>
      </c>
      <c r="C17" s="21" t="s">
        <v>60</v>
      </c>
      <c r="D17" s="5">
        <v>44</v>
      </c>
      <c r="E17" s="33">
        <f t="shared" si="0"/>
        <v>0.4295197188598204</v>
      </c>
    </row>
    <row r="18" spans="1:5" ht="12.75">
      <c r="A18" t="s">
        <v>166</v>
      </c>
      <c r="B18" s="21" t="s">
        <v>61</v>
      </c>
      <c r="C18" s="21" t="s">
        <v>62</v>
      </c>
      <c r="D18" s="5">
        <v>50</v>
      </c>
      <c r="E18" s="33">
        <f t="shared" si="0"/>
        <v>0.48809058961343227</v>
      </c>
    </row>
    <row r="19" spans="1:5" ht="12.75">
      <c r="A19" t="s">
        <v>166</v>
      </c>
      <c r="B19" s="21" t="s">
        <v>63</v>
      </c>
      <c r="C19" s="21" t="s">
        <v>64</v>
      </c>
      <c r="D19" s="5">
        <v>50</v>
      </c>
      <c r="E19" s="33">
        <f t="shared" si="0"/>
        <v>0.48809058961343227</v>
      </c>
    </row>
    <row r="20" spans="1:5" ht="12.75">
      <c r="A20" t="s">
        <v>167</v>
      </c>
      <c r="B20" s="21" t="s">
        <v>65</v>
      </c>
      <c r="C20" s="21" t="s">
        <v>66</v>
      </c>
      <c r="D20" s="5">
        <v>100</v>
      </c>
      <c r="E20" s="33">
        <f t="shared" si="0"/>
        <v>0.9761811792268645</v>
      </c>
    </row>
    <row r="21" spans="1:5" ht="12.75">
      <c r="A21" t="s">
        <v>161</v>
      </c>
      <c r="B21" s="21" t="s">
        <v>65</v>
      </c>
      <c r="C21" s="21" t="s">
        <v>67</v>
      </c>
      <c r="D21" s="5">
        <v>100</v>
      </c>
      <c r="E21" s="33">
        <f t="shared" si="0"/>
        <v>0.9761811792268645</v>
      </c>
    </row>
    <row r="22" spans="1:5" ht="12.75">
      <c r="A22" t="s">
        <v>161</v>
      </c>
      <c r="B22" s="21" t="s">
        <v>68</v>
      </c>
      <c r="C22" s="21" t="s">
        <v>69</v>
      </c>
      <c r="D22" s="5">
        <v>20</v>
      </c>
      <c r="E22" s="33">
        <f t="shared" si="0"/>
        <v>0.19523623584537292</v>
      </c>
    </row>
    <row r="23" spans="1:5" ht="12.75">
      <c r="A23" t="s">
        <v>161</v>
      </c>
      <c r="B23" s="21" t="s">
        <v>70</v>
      </c>
      <c r="C23" s="21" t="s">
        <v>71</v>
      </c>
      <c r="D23" s="5">
        <v>55</v>
      </c>
      <c r="E23" s="33">
        <f t="shared" si="0"/>
        <v>0.5368996485747755</v>
      </c>
    </row>
    <row r="24" spans="1:5" ht="12.75">
      <c r="A24" t="s">
        <v>160</v>
      </c>
      <c r="B24" s="21" t="s">
        <v>72</v>
      </c>
      <c r="C24" s="21" t="s">
        <v>73</v>
      </c>
      <c r="D24" s="5">
        <v>110</v>
      </c>
      <c r="E24" s="33">
        <f t="shared" si="0"/>
        <v>1.073799297149551</v>
      </c>
    </row>
    <row r="25" spans="1:5" ht="12.75">
      <c r="A25" s="4" t="s">
        <v>74</v>
      </c>
      <c r="B25" s="21" t="s">
        <v>61</v>
      </c>
      <c r="C25" s="21" t="s">
        <v>75</v>
      </c>
      <c r="D25" s="5">
        <v>50</v>
      </c>
      <c r="E25" s="33">
        <f t="shared" si="0"/>
        <v>0.48809058961343227</v>
      </c>
    </row>
    <row r="26" spans="1:5" ht="12.75">
      <c r="A26" t="s">
        <v>76</v>
      </c>
      <c r="B26" s="21" t="s">
        <v>77</v>
      </c>
      <c r="C26" s="21" t="s">
        <v>78</v>
      </c>
      <c r="D26" s="5">
        <v>60</v>
      </c>
      <c r="E26" s="33">
        <f t="shared" si="0"/>
        <v>0.5857087075361187</v>
      </c>
    </row>
    <row r="27" spans="1:5" ht="12.75">
      <c r="A27" t="s">
        <v>76</v>
      </c>
      <c r="B27" s="21" t="s">
        <v>79</v>
      </c>
      <c r="C27" s="21" t="s">
        <v>80</v>
      </c>
      <c r="D27" s="5">
        <v>44</v>
      </c>
      <c r="E27" s="33">
        <f t="shared" si="0"/>
        <v>0.4295197188598204</v>
      </c>
    </row>
    <row r="28" spans="1:5" ht="12.75">
      <c r="A28" t="s">
        <v>81</v>
      </c>
      <c r="B28" s="21" t="s">
        <v>72</v>
      </c>
      <c r="C28" s="21" t="s">
        <v>82</v>
      </c>
      <c r="D28" s="5">
        <v>110</v>
      </c>
      <c r="E28" s="33">
        <f t="shared" si="0"/>
        <v>1.073799297149551</v>
      </c>
    </row>
    <row r="29" spans="1:5" ht="12.75">
      <c r="A29" t="s">
        <v>81</v>
      </c>
      <c r="B29" s="21" t="s">
        <v>52</v>
      </c>
      <c r="C29" s="21" t="s">
        <v>49</v>
      </c>
      <c r="D29" s="5">
        <v>50</v>
      </c>
      <c r="E29" s="33">
        <f t="shared" si="0"/>
        <v>0.48809058961343227</v>
      </c>
    </row>
    <row r="30" spans="1:5" ht="12.75">
      <c r="A30" t="s">
        <v>83</v>
      </c>
      <c r="B30" s="21" t="s">
        <v>84</v>
      </c>
      <c r="C30" s="21" t="s">
        <v>85</v>
      </c>
      <c r="D30" s="5">
        <v>110</v>
      </c>
      <c r="E30" s="33">
        <f t="shared" si="0"/>
        <v>1.073799297149551</v>
      </c>
    </row>
    <row r="31" spans="1:5" ht="12.75">
      <c r="A31" t="s">
        <v>86</v>
      </c>
      <c r="B31" s="21" t="s">
        <v>87</v>
      </c>
      <c r="C31" s="21" t="s">
        <v>88</v>
      </c>
      <c r="D31" s="5">
        <v>100</v>
      </c>
      <c r="E31" s="33">
        <f t="shared" si="0"/>
        <v>0.9761811792268645</v>
      </c>
    </row>
    <row r="32" spans="1:5" ht="12.75">
      <c r="A32" t="s">
        <v>89</v>
      </c>
      <c r="B32" s="21" t="s">
        <v>90</v>
      </c>
      <c r="C32" s="21" t="s">
        <v>91</v>
      </c>
      <c r="D32" s="5">
        <v>55</v>
      </c>
      <c r="E32" s="33">
        <f t="shared" si="0"/>
        <v>0.5368996485747755</v>
      </c>
    </row>
    <row r="33" spans="1:5" ht="12.75">
      <c r="A33" t="s">
        <v>89</v>
      </c>
      <c r="B33" s="21" t="s">
        <v>92</v>
      </c>
      <c r="C33" s="21" t="s">
        <v>93</v>
      </c>
      <c r="D33" s="5">
        <v>100</v>
      </c>
      <c r="E33" s="33">
        <f t="shared" si="0"/>
        <v>0.9761811792268645</v>
      </c>
    </row>
    <row r="34" spans="1:5" ht="12.75">
      <c r="A34" t="s">
        <v>89</v>
      </c>
      <c r="B34" s="21" t="s">
        <v>94</v>
      </c>
      <c r="C34" s="21" t="s">
        <v>95</v>
      </c>
      <c r="D34" s="5">
        <v>44</v>
      </c>
      <c r="E34" s="33">
        <f t="shared" si="0"/>
        <v>0.4295197188598204</v>
      </c>
    </row>
    <row r="35" spans="1:5" ht="12.75">
      <c r="A35" t="s">
        <v>89</v>
      </c>
      <c r="B35" s="21" t="s">
        <v>96</v>
      </c>
      <c r="C35" s="21" t="s">
        <v>97</v>
      </c>
      <c r="D35" s="5">
        <v>55</v>
      </c>
      <c r="E35" s="33">
        <f t="shared" si="0"/>
        <v>0.5368996485747755</v>
      </c>
    </row>
    <row r="36" spans="1:5" ht="12.75">
      <c r="A36" t="s">
        <v>98</v>
      </c>
      <c r="B36" s="21" t="s">
        <v>99</v>
      </c>
      <c r="C36" s="21" t="s">
        <v>100</v>
      </c>
      <c r="D36" s="5">
        <v>60</v>
      </c>
      <c r="E36" s="33">
        <f t="shared" si="0"/>
        <v>0.5857087075361187</v>
      </c>
    </row>
    <row r="37" spans="1:5" ht="12.75">
      <c r="A37" t="s">
        <v>101</v>
      </c>
      <c r="B37" s="21" t="s">
        <v>102</v>
      </c>
      <c r="C37" s="21" t="s">
        <v>103</v>
      </c>
      <c r="D37" s="5">
        <v>113</v>
      </c>
      <c r="E37" s="33">
        <f t="shared" si="0"/>
        <v>1.1030847325263569</v>
      </c>
    </row>
    <row r="38" spans="1:5" ht="12.75">
      <c r="A38" t="s">
        <v>101</v>
      </c>
      <c r="B38" s="21" t="s">
        <v>104</v>
      </c>
      <c r="C38" s="21" t="s">
        <v>105</v>
      </c>
      <c r="D38" s="5">
        <v>100</v>
      </c>
      <c r="E38" s="33">
        <f t="shared" si="0"/>
        <v>0.9761811792268645</v>
      </c>
    </row>
    <row r="39" spans="1:5" ht="12.75">
      <c r="A39" t="s">
        <v>101</v>
      </c>
      <c r="B39" s="21" t="s">
        <v>106</v>
      </c>
      <c r="C39" s="21" t="s">
        <v>107</v>
      </c>
      <c r="D39" s="5">
        <v>20</v>
      </c>
      <c r="E39" s="33">
        <f t="shared" si="0"/>
        <v>0.19523623584537292</v>
      </c>
    </row>
    <row r="40" spans="1:5" ht="12.75">
      <c r="A40" t="s">
        <v>101</v>
      </c>
      <c r="B40" s="21" t="s">
        <v>108</v>
      </c>
      <c r="C40" s="21" t="s">
        <v>109</v>
      </c>
      <c r="D40" s="5">
        <v>60</v>
      </c>
      <c r="E40" s="33">
        <f t="shared" si="0"/>
        <v>0.5857087075361187</v>
      </c>
    </row>
    <row r="41" spans="1:5" ht="12.75">
      <c r="A41" t="s">
        <v>110</v>
      </c>
      <c r="B41" s="21" t="s">
        <v>111</v>
      </c>
      <c r="C41" s="21" t="s">
        <v>112</v>
      </c>
      <c r="D41" s="5">
        <v>115</v>
      </c>
      <c r="E41" s="33">
        <f t="shared" si="0"/>
        <v>1.1226083561108942</v>
      </c>
    </row>
    <row r="42" spans="1:5" ht="12.75">
      <c r="A42" t="s">
        <v>110</v>
      </c>
      <c r="B42" s="21" t="s">
        <v>113</v>
      </c>
      <c r="C42" s="21" t="s">
        <v>114</v>
      </c>
      <c r="D42" s="5">
        <v>110</v>
      </c>
      <c r="E42" s="33">
        <f t="shared" si="0"/>
        <v>1.073799297149551</v>
      </c>
    </row>
    <row r="43" spans="1:5" ht="12.75">
      <c r="A43" t="s">
        <v>115</v>
      </c>
      <c r="B43" s="21" t="s">
        <v>116</v>
      </c>
      <c r="C43" s="21" t="s">
        <v>117</v>
      </c>
      <c r="D43" s="5">
        <v>60</v>
      </c>
      <c r="E43" s="33">
        <f t="shared" si="0"/>
        <v>0.5857087075361187</v>
      </c>
    </row>
    <row r="44" spans="1:5" ht="12.75">
      <c r="A44" t="s">
        <v>115</v>
      </c>
      <c r="B44" s="21" t="s">
        <v>118</v>
      </c>
      <c r="C44" s="21" t="s">
        <v>119</v>
      </c>
      <c r="D44" s="5">
        <v>100</v>
      </c>
      <c r="E44" s="33">
        <f t="shared" si="0"/>
        <v>0.9761811792268645</v>
      </c>
    </row>
    <row r="45" spans="1:5" ht="12.75">
      <c r="A45" t="s">
        <v>115</v>
      </c>
      <c r="B45" s="21" t="s">
        <v>120</v>
      </c>
      <c r="C45" s="21" t="s">
        <v>121</v>
      </c>
      <c r="D45" s="5">
        <v>100</v>
      </c>
      <c r="E45" s="33">
        <f t="shared" si="0"/>
        <v>0.9761811792268645</v>
      </c>
    </row>
    <row r="46" spans="1:5" ht="12.75">
      <c r="A46" t="s">
        <v>115</v>
      </c>
      <c r="B46" s="21" t="s">
        <v>122</v>
      </c>
      <c r="C46" s="21" t="s">
        <v>123</v>
      </c>
      <c r="D46" s="5">
        <v>45</v>
      </c>
      <c r="E46" s="33">
        <f t="shared" si="0"/>
        <v>0.439281530652089</v>
      </c>
    </row>
    <row r="47" spans="1:5" ht="12.75">
      <c r="A47" t="s">
        <v>124</v>
      </c>
      <c r="B47" s="21" t="s">
        <v>125</v>
      </c>
      <c r="C47" s="21" t="s">
        <v>126</v>
      </c>
      <c r="D47" s="5">
        <v>35</v>
      </c>
      <c r="E47" s="33">
        <f t="shared" si="0"/>
        <v>0.3416634127294026</v>
      </c>
    </row>
    <row r="48" spans="1:5" ht="12.75">
      <c r="A48" t="s">
        <v>124</v>
      </c>
      <c r="B48" s="21" t="s">
        <v>127</v>
      </c>
      <c r="C48" s="21" t="s">
        <v>128</v>
      </c>
      <c r="D48" s="5">
        <v>100</v>
      </c>
      <c r="E48" s="33">
        <f t="shared" si="0"/>
        <v>0.9761811792268645</v>
      </c>
    </row>
    <row r="49" spans="1:5" ht="12.75">
      <c r="A49" t="s">
        <v>124</v>
      </c>
      <c r="B49" s="21" t="s">
        <v>129</v>
      </c>
      <c r="C49" s="21" t="s">
        <v>130</v>
      </c>
      <c r="D49" s="5">
        <v>100</v>
      </c>
      <c r="E49" s="33">
        <f t="shared" si="0"/>
        <v>0.9761811792268645</v>
      </c>
    </row>
    <row r="50" spans="1:5" ht="12.75">
      <c r="A50" t="s">
        <v>124</v>
      </c>
      <c r="B50" s="21" t="s">
        <v>131</v>
      </c>
      <c r="C50" s="21" t="s">
        <v>132</v>
      </c>
      <c r="D50" s="5">
        <v>100</v>
      </c>
      <c r="E50" s="33">
        <f t="shared" si="0"/>
        <v>0.9761811792268645</v>
      </c>
    </row>
    <row r="51" spans="1:5" ht="12.75">
      <c r="A51" t="s">
        <v>133</v>
      </c>
      <c r="B51" s="21" t="s">
        <v>134</v>
      </c>
      <c r="C51" s="21" t="s">
        <v>135</v>
      </c>
      <c r="D51" s="5">
        <v>130</v>
      </c>
      <c r="E51" s="33">
        <f t="shared" si="0"/>
        <v>1.2690355329949239</v>
      </c>
    </row>
    <row r="52" spans="1:5" ht="12.75">
      <c r="A52" t="s">
        <v>133</v>
      </c>
      <c r="B52" s="21" t="s">
        <v>72</v>
      </c>
      <c r="C52" s="21" t="s">
        <v>136</v>
      </c>
      <c r="D52" s="5">
        <v>110</v>
      </c>
      <c r="E52" s="33">
        <f t="shared" si="0"/>
        <v>1.073799297149551</v>
      </c>
    </row>
    <row r="53" spans="1:5" ht="12.75">
      <c r="A53" t="s">
        <v>133</v>
      </c>
      <c r="B53" s="21" t="s">
        <v>137</v>
      </c>
      <c r="C53" s="21" t="s">
        <v>138</v>
      </c>
      <c r="D53" s="5">
        <v>100</v>
      </c>
      <c r="E53" s="33">
        <f t="shared" si="0"/>
        <v>0.9761811792268645</v>
      </c>
    </row>
    <row r="54" spans="1:5" ht="12.75">
      <c r="A54" t="s">
        <v>139</v>
      </c>
      <c r="B54" s="21" t="s">
        <v>140</v>
      </c>
      <c r="C54" s="21" t="s">
        <v>141</v>
      </c>
      <c r="D54" s="5">
        <v>37</v>
      </c>
      <c r="E54" s="33">
        <f t="shared" si="0"/>
        <v>0.3611870363139399</v>
      </c>
    </row>
    <row r="55" spans="1:5" ht="12.75">
      <c r="A55" t="s">
        <v>139</v>
      </c>
      <c r="B55" s="21" t="s">
        <v>142</v>
      </c>
      <c r="C55" s="21" t="s">
        <v>143</v>
      </c>
      <c r="D55" s="5">
        <v>50</v>
      </c>
      <c r="E55" s="33">
        <f t="shared" si="0"/>
        <v>0.48809058961343227</v>
      </c>
    </row>
    <row r="56" spans="1:5" ht="12.75">
      <c r="A56" t="s">
        <v>139</v>
      </c>
      <c r="B56" s="21" t="s">
        <v>144</v>
      </c>
      <c r="C56" s="21" t="s">
        <v>145</v>
      </c>
      <c r="D56" s="5">
        <v>40</v>
      </c>
      <c r="E56" s="33">
        <f t="shared" si="0"/>
        <v>0.39047247169074584</v>
      </c>
    </row>
    <row r="57" spans="1:5" ht="12.75">
      <c r="A57" t="s">
        <v>139</v>
      </c>
      <c r="B57" s="21" t="s">
        <v>146</v>
      </c>
      <c r="C57" s="21" t="s">
        <v>147</v>
      </c>
      <c r="D57" s="5">
        <v>60</v>
      </c>
      <c r="E57" s="33">
        <f t="shared" si="0"/>
        <v>0.5857087075361187</v>
      </c>
    </row>
    <row r="58" spans="1:5" ht="12.75">
      <c r="A58" t="s">
        <v>139</v>
      </c>
      <c r="B58" s="21" t="s">
        <v>148</v>
      </c>
      <c r="C58" s="21" t="s">
        <v>149</v>
      </c>
      <c r="D58" s="5">
        <v>88</v>
      </c>
      <c r="E58" s="33">
        <f t="shared" si="0"/>
        <v>0.8590394377196408</v>
      </c>
    </row>
    <row r="59" spans="1:5" ht="12.75">
      <c r="A59" t="s">
        <v>139</v>
      </c>
      <c r="B59" s="21" t="s">
        <v>150</v>
      </c>
      <c r="C59" s="21" t="s">
        <v>151</v>
      </c>
      <c r="D59" s="5">
        <v>100</v>
      </c>
      <c r="E59" s="33">
        <f t="shared" si="0"/>
        <v>0.9761811792268645</v>
      </c>
    </row>
    <row r="60" spans="1:5" ht="12.75">
      <c r="A60" t="s">
        <v>139</v>
      </c>
      <c r="B60" s="21" t="s">
        <v>152</v>
      </c>
      <c r="C60" s="21" t="s">
        <v>153</v>
      </c>
      <c r="D60" s="5">
        <v>88</v>
      </c>
      <c r="E60" s="33">
        <f t="shared" si="0"/>
        <v>0.8590394377196408</v>
      </c>
    </row>
    <row r="61" spans="1:5" ht="12.75">
      <c r="A61" s="8" t="s">
        <v>139</v>
      </c>
      <c r="B61" s="9" t="s">
        <v>154</v>
      </c>
      <c r="C61" s="9" t="s">
        <v>155</v>
      </c>
      <c r="D61" s="18">
        <v>110</v>
      </c>
      <c r="E61" s="41">
        <f>D61/102.44</f>
        <v>1.073799297149551</v>
      </c>
    </row>
    <row r="62" ht="12.75">
      <c r="E62" s="33"/>
    </row>
    <row r="63" spans="1:5" ht="12.75">
      <c r="A63" t="s">
        <v>156</v>
      </c>
      <c r="D63" s="5">
        <f>SUM(D1:D61)</f>
        <v>3966</v>
      </c>
      <c r="E63" s="33">
        <f>D63/102.44</f>
        <v>38.715345568137444</v>
      </c>
    </row>
    <row r="65" spans="1:5" ht="12.75">
      <c r="A65" s="53" t="s">
        <v>175</v>
      </c>
      <c r="B65" s="53"/>
      <c r="C65" s="53"/>
      <c r="D65" s="53"/>
      <c r="E65" s="53"/>
    </row>
    <row r="66" spans="1:5" ht="12.75">
      <c r="A66" s="53"/>
      <c r="B66" s="53"/>
      <c r="C66" s="53"/>
      <c r="D66" s="53"/>
      <c r="E66" s="53"/>
    </row>
  </sheetData>
  <mergeCells count="1">
    <mergeCell ref="A65:E66"/>
  </mergeCells>
  <printOptions/>
  <pageMargins left="0.75" right="0.75" top="1" bottom="1" header="0.5" footer="0.5"/>
  <pageSetup horizontalDpi="600" verticalDpi="600" orientation="portrait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85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6.7109375" style="1" customWidth="1"/>
    <col min="3" max="3" width="19.57421875" style="0" customWidth="1"/>
  </cols>
  <sheetData>
    <row r="1" spans="1:4" s="2" customFormat="1" ht="12.75">
      <c r="A1" s="10" t="s">
        <v>3</v>
      </c>
      <c r="B1" s="1"/>
      <c r="C1"/>
      <c r="D1"/>
    </row>
    <row r="2" spans="1:4" s="2" customFormat="1" ht="12.75">
      <c r="A2" s="4"/>
      <c r="B2" s="1"/>
      <c r="C2"/>
      <c r="D2"/>
    </row>
    <row r="3" spans="1:4" s="2" customFormat="1" ht="12.75">
      <c r="A3" s="11" t="s">
        <v>4</v>
      </c>
      <c r="B3" s="12" t="s">
        <v>1</v>
      </c>
      <c r="C3" s="12" t="s">
        <v>1</v>
      </c>
      <c r="D3" s="8"/>
    </row>
    <row r="4" spans="1:3" s="2" customFormat="1" ht="24.75" customHeight="1">
      <c r="A4" s="6"/>
      <c r="B4" s="13" t="s">
        <v>172</v>
      </c>
      <c r="C4" s="13" t="s">
        <v>173</v>
      </c>
    </row>
    <row r="5" spans="2:3" ht="12.75">
      <c r="B5" s="14"/>
      <c r="C5" s="2"/>
    </row>
    <row r="6" spans="1:3" ht="12.75">
      <c r="A6" s="4">
        <v>1975</v>
      </c>
      <c r="B6" s="5">
        <v>556</v>
      </c>
      <c r="C6" s="1">
        <f aca="true" t="shared" si="0" ref="C6:C36">B6*0.264172051</f>
        <v>146.87966035600002</v>
      </c>
    </row>
    <row r="7" spans="1:3" ht="12.75">
      <c r="A7" s="4">
        <f aca="true" t="shared" si="1" ref="A7:A36">A6+1</f>
        <v>1976</v>
      </c>
      <c r="B7" s="1">
        <v>664</v>
      </c>
      <c r="C7" s="1">
        <f t="shared" si="0"/>
        <v>175.410241864</v>
      </c>
    </row>
    <row r="8" spans="1:3" ht="12.75">
      <c r="A8" s="4">
        <f t="shared" si="1"/>
        <v>1977</v>
      </c>
      <c r="B8" s="1">
        <v>1470</v>
      </c>
      <c r="C8" s="1">
        <f t="shared" si="0"/>
        <v>388.33291497000005</v>
      </c>
    </row>
    <row r="9" spans="1:3" ht="12.75">
      <c r="A9" s="4">
        <f t="shared" si="1"/>
        <v>1978</v>
      </c>
      <c r="B9" s="1">
        <v>2529</v>
      </c>
      <c r="C9" s="1">
        <f t="shared" si="0"/>
        <v>668.091116979</v>
      </c>
    </row>
    <row r="10" spans="1:3" ht="12.75">
      <c r="A10" s="4">
        <f t="shared" si="1"/>
        <v>1979</v>
      </c>
      <c r="B10" s="1">
        <v>3533</v>
      </c>
      <c r="C10" s="1">
        <f t="shared" si="0"/>
        <v>933.3198561830001</v>
      </c>
    </row>
    <row r="11" spans="1:3" ht="12.75">
      <c r="A11" s="4">
        <f t="shared" si="1"/>
        <v>1980</v>
      </c>
      <c r="B11" s="1">
        <v>4368</v>
      </c>
      <c r="C11" s="1">
        <f t="shared" si="0"/>
        <v>1153.9035187680001</v>
      </c>
    </row>
    <row r="12" spans="1:3" ht="12.75">
      <c r="A12" s="4">
        <f t="shared" si="1"/>
        <v>1981</v>
      </c>
      <c r="B12" s="1">
        <v>4977</v>
      </c>
      <c r="C12" s="1">
        <f t="shared" si="0"/>
        <v>1314.784297827</v>
      </c>
    </row>
    <row r="13" spans="1:3" ht="12.75">
      <c r="A13" s="4">
        <f t="shared" si="1"/>
        <v>1982</v>
      </c>
      <c r="B13" s="1">
        <v>7149</v>
      </c>
      <c r="C13" s="1">
        <f t="shared" si="0"/>
        <v>1888.565992599</v>
      </c>
    </row>
    <row r="14" spans="1:3" ht="12.75">
      <c r="A14" s="4">
        <f t="shared" si="1"/>
        <v>1983</v>
      </c>
      <c r="B14" s="1">
        <v>9280</v>
      </c>
      <c r="C14" s="1">
        <f t="shared" si="0"/>
        <v>2451.51663328</v>
      </c>
    </row>
    <row r="15" spans="1:3" ht="12.75">
      <c r="A15" s="4">
        <f t="shared" si="1"/>
        <v>1984</v>
      </c>
      <c r="B15" s="1">
        <v>12880</v>
      </c>
      <c r="C15" s="1">
        <f t="shared" si="0"/>
        <v>3402.5360168800003</v>
      </c>
    </row>
    <row r="16" spans="1:3" ht="12.75">
      <c r="A16" s="4">
        <f t="shared" si="1"/>
        <v>1985</v>
      </c>
      <c r="B16" s="1">
        <v>14129</v>
      </c>
      <c r="C16" s="1">
        <f t="shared" si="0"/>
        <v>3732.486908579</v>
      </c>
    </row>
    <row r="17" spans="1:3" ht="12.75">
      <c r="A17" s="4">
        <f t="shared" si="1"/>
        <v>1986</v>
      </c>
      <c r="B17" s="1">
        <v>13193</v>
      </c>
      <c r="C17" s="1">
        <f t="shared" si="0"/>
        <v>3485.2218688430003</v>
      </c>
    </row>
    <row r="18" spans="1:3" ht="12.75">
      <c r="A18" s="4">
        <f t="shared" si="1"/>
        <v>1987</v>
      </c>
      <c r="B18" s="1">
        <v>14599</v>
      </c>
      <c r="C18" s="1">
        <f t="shared" si="0"/>
        <v>3856.6477725490004</v>
      </c>
    </row>
    <row r="19" spans="1:3" ht="12.75">
      <c r="A19" s="4">
        <f t="shared" si="1"/>
        <v>1988</v>
      </c>
      <c r="B19" s="1">
        <v>14902</v>
      </c>
      <c r="C19" s="1">
        <f t="shared" si="0"/>
        <v>3936.6919040020002</v>
      </c>
    </row>
    <row r="20" spans="1:3" ht="12.75">
      <c r="A20" s="4">
        <f t="shared" si="1"/>
        <v>1989</v>
      </c>
      <c r="B20" s="1">
        <v>15191</v>
      </c>
      <c r="C20" s="1">
        <f t="shared" si="0"/>
        <v>4013.037626741</v>
      </c>
    </row>
    <row r="21" spans="1:3" ht="12.75">
      <c r="A21" s="4">
        <f t="shared" si="1"/>
        <v>1990</v>
      </c>
      <c r="B21" s="1">
        <v>15190</v>
      </c>
      <c r="C21" s="1">
        <f t="shared" si="0"/>
        <v>4012.77345469</v>
      </c>
    </row>
    <row r="22" spans="1:3" ht="12.75">
      <c r="A22" s="4">
        <f t="shared" si="1"/>
        <v>1991</v>
      </c>
      <c r="B22" s="1">
        <v>16348</v>
      </c>
      <c r="C22" s="1">
        <f t="shared" si="0"/>
        <v>4318.684689748</v>
      </c>
    </row>
    <row r="23" spans="1:3" ht="12.75">
      <c r="A23" s="4">
        <f t="shared" si="1"/>
        <v>1992</v>
      </c>
      <c r="B23" s="1">
        <v>15850</v>
      </c>
      <c r="C23" s="1">
        <f t="shared" si="0"/>
        <v>4187.12700835</v>
      </c>
    </row>
    <row r="24" spans="1:3" ht="12.75">
      <c r="A24" s="4">
        <f t="shared" si="1"/>
        <v>1993</v>
      </c>
      <c r="B24" s="1">
        <v>15839</v>
      </c>
      <c r="C24" s="1">
        <f t="shared" si="0"/>
        <v>4184.221115789001</v>
      </c>
    </row>
    <row r="25" spans="1:3" ht="12.75">
      <c r="A25" s="4">
        <f t="shared" si="1"/>
        <v>1994</v>
      </c>
      <c r="B25" s="1">
        <v>16802</v>
      </c>
      <c r="C25" s="1">
        <f t="shared" si="0"/>
        <v>4438.618800902001</v>
      </c>
    </row>
    <row r="26" spans="1:3" ht="12.75">
      <c r="A26" s="4">
        <f t="shared" si="1"/>
        <v>1995</v>
      </c>
      <c r="B26" s="1">
        <v>17970</v>
      </c>
      <c r="C26" s="1">
        <f t="shared" si="0"/>
        <v>4747.17175647</v>
      </c>
    </row>
    <row r="27" spans="1:3" ht="12.75">
      <c r="A27" s="4">
        <f t="shared" si="1"/>
        <v>1996</v>
      </c>
      <c r="B27" s="1">
        <v>18688</v>
      </c>
      <c r="C27" s="1">
        <f t="shared" si="0"/>
        <v>4936.847289088</v>
      </c>
    </row>
    <row r="28" spans="1:3" ht="12.75">
      <c r="A28" s="4">
        <f t="shared" si="1"/>
        <v>1997</v>
      </c>
      <c r="B28" s="1">
        <v>20452</v>
      </c>
      <c r="C28" s="1">
        <f t="shared" si="0"/>
        <v>5402.846787052001</v>
      </c>
    </row>
    <row r="29" spans="1:3" ht="12.75">
      <c r="A29" s="4">
        <f t="shared" si="1"/>
        <v>1998</v>
      </c>
      <c r="B29" s="1">
        <v>19147</v>
      </c>
      <c r="C29" s="1">
        <f t="shared" si="0"/>
        <v>5058.102260497</v>
      </c>
    </row>
    <row r="30" spans="1:3" ht="12.75">
      <c r="A30" s="4">
        <f t="shared" si="1"/>
        <v>1999</v>
      </c>
      <c r="B30" s="1">
        <v>18671</v>
      </c>
      <c r="C30" s="1">
        <f t="shared" si="0"/>
        <v>4932.356364221</v>
      </c>
    </row>
    <row r="31" spans="1:3" ht="12.75">
      <c r="A31" s="4">
        <f t="shared" si="1"/>
        <v>2000</v>
      </c>
      <c r="B31" s="1">
        <v>17315</v>
      </c>
      <c r="C31" s="1">
        <f t="shared" si="0"/>
        <v>4574.139063065</v>
      </c>
    </row>
    <row r="32" spans="1:3" ht="12.75">
      <c r="A32" s="4">
        <f t="shared" si="1"/>
        <v>2001</v>
      </c>
      <c r="B32" s="1">
        <v>18676</v>
      </c>
      <c r="C32" s="1">
        <f t="shared" si="0"/>
        <v>4933.677224476</v>
      </c>
    </row>
    <row r="33" spans="1:3" ht="12.75">
      <c r="A33" s="4">
        <f t="shared" si="1"/>
        <v>2002</v>
      </c>
      <c r="B33" s="1">
        <v>21715</v>
      </c>
      <c r="C33" s="1">
        <f t="shared" si="0"/>
        <v>5736.4960874650005</v>
      </c>
    </row>
    <row r="34" spans="1:3" ht="12.75">
      <c r="A34" s="4">
        <f t="shared" si="1"/>
        <v>2003</v>
      </c>
      <c r="B34" s="1">
        <v>27331</v>
      </c>
      <c r="C34" s="1">
        <f t="shared" si="0"/>
        <v>7220.086325881</v>
      </c>
    </row>
    <row r="35" spans="1:3" ht="12.75">
      <c r="A35" s="4">
        <f t="shared" si="1"/>
        <v>2004</v>
      </c>
      <c r="B35" s="1">
        <v>30632</v>
      </c>
      <c r="C35" s="1">
        <f t="shared" si="0"/>
        <v>8092.118266232001</v>
      </c>
    </row>
    <row r="36" spans="1:4" s="36" customFormat="1" ht="12.75">
      <c r="A36" s="4">
        <f t="shared" si="1"/>
        <v>2005</v>
      </c>
      <c r="B36" s="15">
        <v>44874.6</v>
      </c>
      <c r="C36" s="16">
        <f t="shared" si="0"/>
        <v>11854.6151198046</v>
      </c>
      <c r="D36"/>
    </row>
    <row r="37" spans="1:4" s="36" customFormat="1" ht="12.75">
      <c r="A37" s="11"/>
      <c r="B37" s="17"/>
      <c r="C37" s="8"/>
      <c r="D37" s="8"/>
    </row>
    <row r="38" spans="1:5" s="36" customFormat="1" ht="75.75" customHeight="1">
      <c r="A38" s="54" t="s">
        <v>5</v>
      </c>
      <c r="B38" s="54"/>
      <c r="C38" s="54"/>
      <c r="D38" s="54"/>
      <c r="E38" s="42"/>
    </row>
  </sheetData>
  <mergeCells count="1">
    <mergeCell ref="A38:D38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3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29.7109375" style="4" customWidth="1"/>
    <col min="2" max="2" width="15.28125" style="5" customWidth="1"/>
    <col min="3" max="3" width="15.140625" style="0" customWidth="1"/>
  </cols>
  <sheetData>
    <row r="1" ht="12.75">
      <c r="A1" s="10" t="s">
        <v>6</v>
      </c>
    </row>
    <row r="2" ht="12.75">
      <c r="A2" s="10"/>
    </row>
    <row r="3" spans="1:3" s="2" customFormat="1" ht="12.75">
      <c r="A3" s="11" t="s">
        <v>7</v>
      </c>
      <c r="B3" s="18" t="s">
        <v>1</v>
      </c>
      <c r="C3" s="18" t="s">
        <v>1</v>
      </c>
    </row>
    <row r="4" spans="1:3" s="2" customFormat="1" ht="25.5">
      <c r="A4" s="6"/>
      <c r="B4" s="13" t="s">
        <v>172</v>
      </c>
      <c r="C4" s="13" t="s">
        <v>174</v>
      </c>
    </row>
    <row r="5" spans="1:2" s="2" customFormat="1" ht="12.75">
      <c r="A5" s="6"/>
      <c r="B5" s="14"/>
    </row>
    <row r="6" spans="1:3" ht="12.75">
      <c r="A6" s="4" t="s">
        <v>8</v>
      </c>
      <c r="B6" s="5">
        <v>16213.9</v>
      </c>
      <c r="C6" s="1">
        <f aca="true" t="shared" si="0" ref="C6:C25">B6*0.264172051</f>
        <v>4283.2592177089</v>
      </c>
    </row>
    <row r="7" spans="1:3" ht="12.75">
      <c r="A7" s="4" t="s">
        <v>9</v>
      </c>
      <c r="B7" s="5">
        <v>16067</v>
      </c>
      <c r="C7" s="1">
        <f t="shared" si="0"/>
        <v>4244.4523434170005</v>
      </c>
    </row>
    <row r="8" spans="1:3" ht="12.75">
      <c r="A8" s="4" t="s">
        <v>10</v>
      </c>
      <c r="B8" s="5">
        <v>3800</v>
      </c>
      <c r="C8" s="1">
        <f t="shared" si="0"/>
        <v>1003.8537938000001</v>
      </c>
    </row>
    <row r="9" spans="1:3" ht="12.75">
      <c r="A9" s="4" t="s">
        <v>11</v>
      </c>
      <c r="B9" s="5">
        <v>1700</v>
      </c>
      <c r="C9" s="1">
        <f t="shared" si="0"/>
        <v>449.09248670000005</v>
      </c>
    </row>
    <row r="10" spans="1:3" ht="12.75">
      <c r="A10" s="4" t="s">
        <v>12</v>
      </c>
      <c r="B10" s="5">
        <v>910</v>
      </c>
      <c r="C10" s="1">
        <f t="shared" si="0"/>
        <v>240.39656641000002</v>
      </c>
    </row>
    <row r="11" spans="1:3" s="19" customFormat="1" ht="12.75">
      <c r="A11" s="4" t="s">
        <v>13</v>
      </c>
      <c r="B11" s="5">
        <v>750</v>
      </c>
      <c r="C11" s="1">
        <f t="shared" si="0"/>
        <v>198.12903825</v>
      </c>
    </row>
    <row r="12" spans="1:3" ht="12.75">
      <c r="A12" s="4" t="s">
        <v>14</v>
      </c>
      <c r="B12" s="5">
        <v>390.4</v>
      </c>
      <c r="C12" s="1">
        <f t="shared" si="0"/>
        <v>103.1327687104</v>
      </c>
    </row>
    <row r="13" spans="1:3" ht="12.75">
      <c r="A13" s="4" t="s">
        <v>15</v>
      </c>
      <c r="B13" s="5">
        <v>376.2</v>
      </c>
      <c r="C13" s="1">
        <f t="shared" si="0"/>
        <v>99.3815255862</v>
      </c>
    </row>
    <row r="14" spans="1:3" ht="12.75">
      <c r="A14" s="4" t="s">
        <v>16</v>
      </c>
      <c r="B14" s="5">
        <v>350</v>
      </c>
      <c r="C14" s="1">
        <f t="shared" si="0"/>
        <v>92.46021785</v>
      </c>
    </row>
    <row r="15" spans="1:3" s="19" customFormat="1" ht="12.75">
      <c r="A15" s="4" t="s">
        <v>17</v>
      </c>
      <c r="B15" s="5">
        <v>300</v>
      </c>
      <c r="C15" s="1">
        <f t="shared" si="0"/>
        <v>79.25161530000001</v>
      </c>
    </row>
    <row r="16" spans="1:3" ht="12.75">
      <c r="A16" s="4" t="s">
        <v>18</v>
      </c>
      <c r="B16" s="5">
        <v>290</v>
      </c>
      <c r="C16" s="1">
        <f t="shared" si="0"/>
        <v>76.60989479</v>
      </c>
    </row>
    <row r="17" spans="1:3" ht="12.75">
      <c r="A17" s="4" t="s">
        <v>19</v>
      </c>
      <c r="B17" s="5">
        <v>245</v>
      </c>
      <c r="C17" s="1">
        <f t="shared" si="0"/>
        <v>64.722152495</v>
      </c>
    </row>
    <row r="18" spans="1:3" ht="12.75">
      <c r="A18" s="4" t="s">
        <v>20</v>
      </c>
      <c r="B18" s="5">
        <v>230</v>
      </c>
      <c r="C18" s="1">
        <f t="shared" si="0"/>
        <v>60.759571730000005</v>
      </c>
    </row>
    <row r="19" spans="1:3" ht="12.75">
      <c r="A19" s="4" t="s">
        <v>21</v>
      </c>
      <c r="B19" s="5">
        <v>220</v>
      </c>
      <c r="C19" s="1">
        <f t="shared" si="0"/>
        <v>58.117851220000006</v>
      </c>
    </row>
    <row r="20" spans="1:3" ht="12.75">
      <c r="A20" s="4" t="s">
        <v>22</v>
      </c>
      <c r="B20" s="5">
        <v>170</v>
      </c>
      <c r="C20" s="1">
        <f t="shared" si="0"/>
        <v>44.909248670000004</v>
      </c>
    </row>
    <row r="21" spans="1:3" s="19" customFormat="1" ht="12.75">
      <c r="A21" s="4" t="s">
        <v>23</v>
      </c>
      <c r="B21" s="5">
        <v>170</v>
      </c>
      <c r="C21" s="1">
        <f t="shared" si="0"/>
        <v>44.909248670000004</v>
      </c>
    </row>
    <row r="22" spans="1:3" ht="12.75">
      <c r="A22" s="4" t="s">
        <v>24</v>
      </c>
      <c r="B22" s="5">
        <v>165</v>
      </c>
      <c r="C22" s="1">
        <f t="shared" si="0"/>
        <v>43.588388415000004</v>
      </c>
    </row>
    <row r="23" spans="1:3" ht="12.75">
      <c r="A23" s="4" t="s">
        <v>25</v>
      </c>
      <c r="B23" s="5">
        <v>150</v>
      </c>
      <c r="C23" s="1">
        <f t="shared" si="0"/>
        <v>39.625807650000006</v>
      </c>
    </row>
    <row r="24" spans="1:3" ht="12.75">
      <c r="A24" s="4" t="s">
        <v>26</v>
      </c>
      <c r="B24" s="5">
        <v>125</v>
      </c>
      <c r="C24" s="1">
        <f t="shared" si="0"/>
        <v>33.021506375</v>
      </c>
    </row>
    <row r="25" spans="1:3" ht="12.75">
      <c r="A25" s="4" t="s">
        <v>27</v>
      </c>
      <c r="B25" s="5">
        <v>113</v>
      </c>
      <c r="C25" s="1">
        <f t="shared" si="0"/>
        <v>29.851441763</v>
      </c>
    </row>
    <row r="26" spans="1:3" ht="12.75">
      <c r="A26" s="11" t="s">
        <v>28</v>
      </c>
      <c r="B26" s="18">
        <f>B28-SUM(B6:B25)</f>
        <v>2139.0999999999985</v>
      </c>
      <c r="C26" s="18">
        <f>C28-SUM(C6:C25)</f>
        <v>565.090434294103</v>
      </c>
    </row>
    <row r="27" ht="12.75">
      <c r="C27" s="5"/>
    </row>
    <row r="28" spans="1:3" s="19" customFormat="1" ht="12.75">
      <c r="A28" s="43" t="s">
        <v>0</v>
      </c>
      <c r="B28" s="15">
        <v>44874.6</v>
      </c>
      <c r="C28" s="16">
        <f>B28*0.264172051</f>
        <v>11854.6151198046</v>
      </c>
    </row>
    <row r="29" spans="1:3" s="2" customFormat="1" ht="12.75">
      <c r="A29" s="11"/>
      <c r="B29" s="18"/>
      <c r="C29" s="8"/>
    </row>
    <row r="30" spans="1:3" s="2" customFormat="1" ht="12.75">
      <c r="A30" s="4" t="s">
        <v>29</v>
      </c>
      <c r="B30" s="5"/>
      <c r="C30"/>
    </row>
    <row r="31" ht="12.75">
      <c r="A31" s="20" t="s">
        <v>30</v>
      </c>
    </row>
    <row r="33" ht="12.75">
      <c r="C33" s="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Florence</dc:creator>
  <cp:keywords/>
  <dc:description/>
  <cp:lastModifiedBy>intern</cp:lastModifiedBy>
  <cp:lastPrinted>2006-12-21T15:02:35Z</cp:lastPrinted>
  <dcterms:created xsi:type="dcterms:W3CDTF">2006-11-02T19:39:30Z</dcterms:created>
  <dcterms:modified xsi:type="dcterms:W3CDTF">2009-04-02T21:59:07Z</dcterms:modified>
  <cp:category/>
  <cp:version/>
  <cp:contentType/>
  <cp:contentStatus/>
</cp:coreProperties>
</file>