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5" windowWidth="8550" windowHeight="8505" activeTab="0"/>
  </bookViews>
  <sheets>
    <sheet name="Active &amp; Construction by State" sheetId="1" r:id="rId1"/>
    <sheet name="Active &amp; Construction wSources" sheetId="2" r:id="rId2"/>
    <sheet name="In Production by Company" sheetId="3" r:id="rId3"/>
    <sheet name="Under Construction by Company" sheetId="4" r:id="rId4"/>
    <sheet name="Expansions" sheetId="5" r:id="rId5"/>
    <sheet name="U.S Corn Production" sheetId="6" r:id="rId6"/>
    <sheet name="Ethanol Use &amp; Proj GR" sheetId="7" r:id="rId7"/>
    <sheet name="U.S. Corn Ethanol &amp; Export GR" sheetId="8" r:id="rId8"/>
    <sheet name="Corn Production_Ethanol_Export" sheetId="9" r:id="rId9"/>
  </sheets>
  <definedNames>
    <definedName name="_xlnm.Print_Area" localSheetId="0">'Active &amp; Construction by State'!$A$1:$F$417</definedName>
    <definedName name="_xlnm.Print_Area" localSheetId="1">'Active &amp; Construction wSources'!$A$1:$J$422</definedName>
    <definedName name="_xlnm.Print_Area" localSheetId="8">'Corn Production_Ethanol_Export'!$A$1:$H$39</definedName>
    <definedName name="_xlnm.Print_Area" localSheetId="4">'Expansions'!$A$1:$H$46</definedName>
    <definedName name="_xlnm.Print_Area" localSheetId="2">'In Production by Company'!$A$1:$H$149</definedName>
    <definedName name="_xlnm.Print_Area" localSheetId="5">'U.S Corn Production'!$A$1:$G$44</definedName>
    <definedName name="_xlnm.Print_Area" localSheetId="3">'Under Construction by Company'!$A$1:$I$110</definedName>
    <definedName name="_xlnm.Print_Titles" localSheetId="0">'Active &amp; Construction by State'!$3:$8</definedName>
    <definedName name="_xlnm.Print_Titles" localSheetId="1">'Active &amp; Construction wSources'!$3:$10</definedName>
  </definedNames>
  <calcPr fullCalcOnLoad="1"/>
</workbook>
</file>

<file path=xl/sharedStrings.xml><?xml version="1.0" encoding="utf-8"?>
<sst xmlns="http://schemas.openxmlformats.org/spreadsheetml/2006/main" count="4099" uniqueCount="560">
  <si>
    <t>U.S. Corn Production and Use for Fuel Ethanol and for Export, 1980-2006</t>
  </si>
  <si>
    <t>Oakley</t>
  </si>
  <si>
    <t>na</t>
  </si>
  <si>
    <t>Expansion Capacity</t>
  </si>
  <si>
    <t>Al-Corn Clean Fuel</t>
  </si>
  <si>
    <t>Heartland Grain Fuels, LP</t>
  </si>
  <si>
    <t>Annual Capacity</t>
  </si>
  <si>
    <t>Company</t>
  </si>
  <si>
    <t>Location</t>
  </si>
  <si>
    <t>Siouxland Ethanol</t>
  </si>
  <si>
    <t>Missouri Ethanol</t>
  </si>
  <si>
    <t>Green Plains Renewable Energy</t>
  </si>
  <si>
    <t>Advanced BioEnergy</t>
  </si>
  <si>
    <t>Mid America Agri Products/Wheatland</t>
  </si>
  <si>
    <t>Blue Flint Ethanol</t>
  </si>
  <si>
    <t>Red Trail Energy</t>
  </si>
  <si>
    <t>ASAlliances Biofuels, LLC</t>
  </si>
  <si>
    <t>VeraSun Energy</t>
  </si>
  <si>
    <t>Patriot Renewable Fuels, LLC</t>
  </si>
  <si>
    <t>Bluegrass Bioenergy</t>
  </si>
  <si>
    <t>Cascade Grain</t>
  </si>
  <si>
    <t>Premier Ethanol</t>
  </si>
  <si>
    <t>Panda Ethanol</t>
  </si>
  <si>
    <t>Renew Energy</t>
  </si>
  <si>
    <t>Tate &amp; Lyle</t>
  </si>
  <si>
    <t>Central Illinois Energy</t>
  </si>
  <si>
    <t>Plymouth Energy Company</t>
  </si>
  <si>
    <t>Hartford Bio-Energy</t>
  </si>
  <si>
    <t>Cardinal Ethanol</t>
  </si>
  <si>
    <t>Total</t>
  </si>
  <si>
    <t xml:space="preserve">Southwest Iowa Renewable Energy </t>
  </si>
  <si>
    <t>Penford Corporation</t>
  </si>
  <si>
    <t xml:space="preserve">Date </t>
  </si>
  <si>
    <t>Cornhusker Energy Lexington, LLC</t>
  </si>
  <si>
    <t>Panhandle Energies of Dumas, LP</t>
  </si>
  <si>
    <t>corn/grain sorghum facility</t>
  </si>
  <si>
    <t>US Bio Ord</t>
  </si>
  <si>
    <t>US Bio Dyersville</t>
  </si>
  <si>
    <t>Wind Gap Farms</t>
  </si>
  <si>
    <t>Yuma Ethanol</t>
  </si>
  <si>
    <t>Notes</t>
  </si>
  <si>
    <t>Bunge-Ergon Vicksburg, LLC</t>
  </si>
  <si>
    <t>Abengoa Bioenergy Corporation</t>
  </si>
  <si>
    <t>Ace Ethanol, LLC</t>
  </si>
  <si>
    <t>Adkins Energy, LLC</t>
  </si>
  <si>
    <t>AGP</t>
  </si>
  <si>
    <t>Agra Resources d.b.a. EXOL</t>
  </si>
  <si>
    <t>Agri-Energy, LLC</t>
  </si>
  <si>
    <t>Amaizing Energy</t>
  </si>
  <si>
    <t>Archer Daniels Midland</t>
  </si>
  <si>
    <t>Aventine Renewable Energy, Inc.</t>
  </si>
  <si>
    <t>Badger State Ethanol, LLC</t>
  </si>
  <si>
    <t>Big River Resources, LLC</t>
  </si>
  <si>
    <t>Broin Enterprises, Inc.</t>
  </si>
  <si>
    <t>Albert Lea, MN</t>
  </si>
  <si>
    <t>Claremont, MN</t>
  </si>
  <si>
    <t>Pekin, IL</t>
  </si>
  <si>
    <t>Central Wisconsin Alcohol</t>
  </si>
  <si>
    <t>Commonwealth Agri-Energy, LLC</t>
  </si>
  <si>
    <t>Corn Plus, LLP</t>
  </si>
  <si>
    <t>Corn, LP</t>
  </si>
  <si>
    <t>Dakota Ethanol, LLC</t>
  </si>
  <si>
    <t>Ethanol2000, LLP</t>
  </si>
  <si>
    <t>Front Range Energy</t>
  </si>
  <si>
    <t>Golden Cheese Company</t>
  </si>
  <si>
    <t>Golden Grain Energy</t>
  </si>
  <si>
    <t>Heartland Corn Products</t>
  </si>
  <si>
    <t>Iowa Ethanol, LLC</t>
  </si>
  <si>
    <t>Great Plains Ethanol, LLC</t>
  </si>
  <si>
    <t>Hawkeye Renewables, LLC</t>
  </si>
  <si>
    <t>James Valley Ethanol, LLC</t>
  </si>
  <si>
    <t>JPJ Enterprises</t>
  </si>
  <si>
    <t>KAAPA Ethanol, LLC</t>
  </si>
  <si>
    <t>Land O'Lakes</t>
  </si>
  <si>
    <t>Liquid Resources of Ohio</t>
  </si>
  <si>
    <t>Little Sioux Corn Processors</t>
  </si>
  <si>
    <t>Merrick/Coors</t>
  </si>
  <si>
    <t>MGP Ingredients, Inc.</t>
  </si>
  <si>
    <t>Michigan Ethanol, LLC</t>
  </si>
  <si>
    <t>Mid-Missouri Energy</t>
  </si>
  <si>
    <t>Midwest Grain Processors</t>
  </si>
  <si>
    <t>Midwest Renewable Energy, LLC</t>
  </si>
  <si>
    <t>Minnesota Energy</t>
  </si>
  <si>
    <t>Nebraska Energy (Aventine)</t>
  </si>
  <si>
    <t>New Energy Corp.</t>
  </si>
  <si>
    <t>North Country Ethanol</t>
  </si>
  <si>
    <t>Northern Lights Ethanol, LLC</t>
  </si>
  <si>
    <t>Northstar Ethanol</t>
  </si>
  <si>
    <t>Osage, Inc.</t>
  </si>
  <si>
    <t>Otter Creek Ethanol, LLC</t>
  </si>
  <si>
    <t>Parallel Products</t>
  </si>
  <si>
    <t>Phoenix Biofuels</t>
  </si>
  <si>
    <t>Pine Lake Corn Processors</t>
  </si>
  <si>
    <t>Prairie Ethanol, LLC</t>
  </si>
  <si>
    <t>Pro-Corn, LLC</t>
  </si>
  <si>
    <t>Quad County Corn Processors</t>
  </si>
  <si>
    <t>Reeve Agri-Energy</t>
  </si>
  <si>
    <t>Sioux River Ethanol, LLC</t>
  </si>
  <si>
    <t>Tall Corn Ethanol</t>
  </si>
  <si>
    <t>The Andersons Albion Ethanol</t>
  </si>
  <si>
    <t>U.S. Energy Partners, LLC</t>
  </si>
  <si>
    <t>Utica Energy, LLC</t>
  </si>
  <si>
    <t>Western Plains Energy, LLC</t>
  </si>
  <si>
    <r>
      <t>Source</t>
    </r>
    <r>
      <rPr>
        <vertAlign val="superscript"/>
        <sz val="10"/>
        <rFont val="Arial"/>
        <family val="2"/>
      </rPr>
      <t>1</t>
    </r>
  </si>
  <si>
    <r>
      <t>Consumption</t>
    </r>
    <r>
      <rPr>
        <vertAlign val="superscript"/>
        <sz val="10"/>
        <rFont val="Arial"/>
        <family val="2"/>
      </rPr>
      <t>2</t>
    </r>
  </si>
  <si>
    <r>
      <t>Archer Daniels Midland</t>
    </r>
    <r>
      <rPr>
        <vertAlign val="superscript"/>
        <sz val="10"/>
        <rFont val="Arial"/>
        <family val="2"/>
      </rPr>
      <t>3</t>
    </r>
  </si>
  <si>
    <t>U.S. Corn Production and Use for Fuel Ethanol, 1980-2006, with Projection to 2008</t>
  </si>
  <si>
    <r>
      <t xml:space="preserve">1 </t>
    </r>
    <r>
      <rPr>
        <sz val="10"/>
        <rFont val="Arial"/>
        <family val="2"/>
      </rPr>
      <t>When sources differed on distillery status, Earth Policy Institute confirmed with industry sources.</t>
    </r>
  </si>
  <si>
    <r>
      <t xml:space="preserve">3 </t>
    </r>
    <r>
      <rPr>
        <sz val="10"/>
        <rFont val="Arial"/>
        <family val="0"/>
      </rPr>
      <t>The Renewable Fuels Association (RFA) lists that an Archer Daniels Midland distillery is expanding by 275 million gallons ethanol capacity but does not list its location.  The Earth Policy Institute (EPI) has independently verified the locations of two ADM distillery expansions and has credited the RFA as listing one of them.</t>
    </r>
  </si>
  <si>
    <t xml:space="preserve">Fuel Ethanol Distilleries under Construction in the United States </t>
  </si>
  <si>
    <r>
      <t xml:space="preserve">Source: Compiled by Earth Policy Institute with corn production from U.S. Department of Agriculture (USDA), </t>
    </r>
    <r>
      <rPr>
        <i/>
        <sz val="10"/>
        <rFont val="Arial"/>
        <family val="2"/>
      </rPr>
      <t>Production, Supply &amp; Distribution</t>
    </r>
    <r>
      <rPr>
        <sz val="10"/>
        <rFont val="Arial"/>
        <family val="0"/>
      </rPr>
      <t>, electronic database, www.fas.usda.gov, updated 13 December 2006; and projection from USDA, Office of the Chief Economist, World Agricultural Outlook Board,</t>
    </r>
    <r>
      <rPr>
        <i/>
        <sz val="10"/>
        <rFont val="Arial"/>
        <family val="2"/>
      </rPr>
      <t xml:space="preserve"> USDA Agricultural Baseline Projections to 2015</t>
    </r>
    <r>
      <rPr>
        <sz val="10"/>
        <rFont val="Arial"/>
        <family val="0"/>
      </rPr>
      <t xml:space="preserve"> (Washington, DC: February 2006), p. 35; corn use for fuel ethanol from USDA, </t>
    </r>
    <r>
      <rPr>
        <i/>
        <sz val="10"/>
        <rFont val="Arial"/>
        <family val="2"/>
      </rPr>
      <t>Feed Grains Database</t>
    </r>
    <r>
      <rPr>
        <sz val="10"/>
        <rFont val="Arial"/>
        <family val="0"/>
      </rPr>
      <t>, electronic database, www.ers.usda.gov/db/feedgrains, updated 13 December 2006; and projection by Earth Policy Institute.</t>
    </r>
  </si>
  <si>
    <t>Data current as of 31 December 2006.</t>
  </si>
  <si>
    <t>Fuel Ethanol Distilleries under Expansion in the United States</t>
  </si>
  <si>
    <t>Fuel Ethanol Distilleries in Production in the United States</t>
  </si>
  <si>
    <t>Sioux Center, IA</t>
  </si>
  <si>
    <t>Loudon, TN</t>
  </si>
  <si>
    <t>Western Wisconsin Energy, LLC</t>
  </si>
  <si>
    <t xml:space="preserve">Golden Triangle Energy </t>
  </si>
  <si>
    <t>Dean CEG LLC</t>
  </si>
  <si>
    <t>Colwich</t>
  </si>
  <si>
    <t xml:space="preserve"> KS</t>
  </si>
  <si>
    <t>York</t>
  </si>
  <si>
    <t xml:space="preserve"> NE</t>
  </si>
  <si>
    <t>Portales</t>
  </si>
  <si>
    <t xml:space="preserve"> NM</t>
  </si>
  <si>
    <t>Stanley</t>
  </si>
  <si>
    <t xml:space="preserve"> WI</t>
  </si>
  <si>
    <t>Hastings</t>
  </si>
  <si>
    <t>Albert Lea</t>
  </si>
  <si>
    <t xml:space="preserve"> MN</t>
  </si>
  <si>
    <t>Luverne</t>
  </si>
  <si>
    <t>Grafton</t>
  </si>
  <si>
    <t xml:space="preserve"> ND</t>
  </si>
  <si>
    <t>Claremont</t>
  </si>
  <si>
    <t>Denison</t>
  </si>
  <si>
    <t xml:space="preserve"> IA</t>
  </si>
  <si>
    <t>Peoria</t>
  </si>
  <si>
    <t xml:space="preserve"> IL</t>
  </si>
  <si>
    <t>Walhalla</t>
  </si>
  <si>
    <t>Clinton</t>
  </si>
  <si>
    <t>Decatur</t>
  </si>
  <si>
    <t>Marshall</t>
  </si>
  <si>
    <t>Columbus</t>
  </si>
  <si>
    <t>Pekin</t>
  </si>
  <si>
    <t>Monroe</t>
  </si>
  <si>
    <t>West Burlington</t>
  </si>
  <si>
    <t>Scotland</t>
  </si>
  <si>
    <t xml:space="preserve"> SD</t>
  </si>
  <si>
    <t>Atwater</t>
  </si>
  <si>
    <t>Eddyville</t>
  </si>
  <si>
    <t>Blair</t>
  </si>
  <si>
    <t>Little Falls</t>
  </si>
  <si>
    <t>Plover</t>
  </si>
  <si>
    <t>Benson</t>
  </si>
  <si>
    <t>Hopkinsville</t>
  </si>
  <si>
    <t xml:space="preserve"> KY</t>
  </si>
  <si>
    <t>Winnebago</t>
  </si>
  <si>
    <t>Goldfield</t>
  </si>
  <si>
    <t>Lexington</t>
  </si>
  <si>
    <t>Wentworth</t>
  </si>
  <si>
    <t>Burns Flat</t>
  </si>
  <si>
    <t xml:space="preserve"> OK</t>
  </si>
  <si>
    <t>Morris</t>
  </si>
  <si>
    <t>Garnett</t>
  </si>
  <si>
    <t>Leoti</t>
  </si>
  <si>
    <t>Bingham Lake</t>
  </si>
  <si>
    <t>Windsor</t>
  </si>
  <si>
    <t xml:space="preserve"> CO</t>
  </si>
  <si>
    <t>Gowrie</t>
  </si>
  <si>
    <t>Watertown</t>
  </si>
  <si>
    <t>Corona</t>
  </si>
  <si>
    <t xml:space="preserve"> CA</t>
  </si>
  <si>
    <t>Mason City</t>
  </si>
  <si>
    <t>Craig</t>
  </si>
  <si>
    <t xml:space="preserve"> MO</t>
  </si>
  <si>
    <t>Muscatine</t>
  </si>
  <si>
    <t>Washington</t>
  </si>
  <si>
    <t xml:space="preserve"> IN</t>
  </si>
  <si>
    <t>Granite Falls</t>
  </si>
  <si>
    <t>Chancellor</t>
  </si>
  <si>
    <t>Fairbank</t>
  </si>
  <si>
    <t>Iowa Falls</t>
  </si>
  <si>
    <t>Winthrop</t>
  </si>
  <si>
    <t>Aberdeen</t>
  </si>
  <si>
    <t>Huron</t>
  </si>
  <si>
    <t>Jewell</t>
  </si>
  <si>
    <t>Plainview</t>
  </si>
  <si>
    <t>Hanlontown</t>
  </si>
  <si>
    <t>Groton</t>
  </si>
  <si>
    <t>Humboldt</t>
  </si>
  <si>
    <t>Minden</t>
  </si>
  <si>
    <t>Melrose</t>
  </si>
  <si>
    <t>Robinson</t>
  </si>
  <si>
    <t>Nevada</t>
  </si>
  <si>
    <t>Medina</t>
  </si>
  <si>
    <t xml:space="preserve"> OH</t>
  </si>
  <si>
    <t>Marcus</t>
  </si>
  <si>
    <t>Golden</t>
  </si>
  <si>
    <t>Atchison</t>
  </si>
  <si>
    <t>Caro</t>
  </si>
  <si>
    <t xml:space="preserve"> MI</t>
  </si>
  <si>
    <t>Malta Bend</t>
  </si>
  <si>
    <t>Lakota</t>
  </si>
  <si>
    <t>Sutherland</t>
  </si>
  <si>
    <t>Buffalo Lake</t>
  </si>
  <si>
    <t>Laddonia</t>
  </si>
  <si>
    <t>Aurora</t>
  </si>
  <si>
    <t>South Bend</t>
  </si>
  <si>
    <t>Rosholt</t>
  </si>
  <si>
    <t>Macon</t>
  </si>
  <si>
    <t>Big Stone City</t>
  </si>
  <si>
    <t>Lake Crystal</t>
  </si>
  <si>
    <t>Salem</t>
  </si>
  <si>
    <t xml:space="preserve"> VA</t>
  </si>
  <si>
    <t>Ashton</t>
  </si>
  <si>
    <t>Madera</t>
  </si>
  <si>
    <t>Louisville</t>
  </si>
  <si>
    <t>Hopkinton</t>
  </si>
  <si>
    <t>Goshen</t>
  </si>
  <si>
    <t>Steamboat Rock</t>
  </si>
  <si>
    <t>Central City</t>
  </si>
  <si>
    <t>Loomis</t>
  </si>
  <si>
    <t>Phillipsburg</t>
  </si>
  <si>
    <t>Preston</t>
  </si>
  <si>
    <t>Galva</t>
  </si>
  <si>
    <t>Garden City</t>
  </si>
  <si>
    <t>Hudson</t>
  </si>
  <si>
    <t>Sioux Center</t>
  </si>
  <si>
    <t>Sterling</t>
  </si>
  <si>
    <t>Walsh</t>
  </si>
  <si>
    <t>Coon Rapids</t>
  </si>
  <si>
    <t>Loudon</t>
  </si>
  <si>
    <t xml:space="preserve"> TN</t>
  </si>
  <si>
    <t>Albion</t>
  </si>
  <si>
    <t>Trenton</t>
  </si>
  <si>
    <t>Russell</t>
  </si>
  <si>
    <t>Friesland</t>
  </si>
  <si>
    <t>Oshkosh</t>
  </si>
  <si>
    <t>Fort Dodge</t>
  </si>
  <si>
    <t>Emmetsburg</t>
  </si>
  <si>
    <t>Boyceville</t>
  </si>
  <si>
    <t>Baconton</t>
  </si>
  <si>
    <t xml:space="preserve"> GA</t>
  </si>
  <si>
    <t>Torrington</t>
  </si>
  <si>
    <t xml:space="preserve"> WY</t>
  </si>
  <si>
    <t>Blairstown</t>
  </si>
  <si>
    <t>City</t>
  </si>
  <si>
    <t>State</t>
  </si>
  <si>
    <t>IA</t>
  </si>
  <si>
    <t>IL</t>
  </si>
  <si>
    <t>Ravenna</t>
  </si>
  <si>
    <t>Mina</t>
  </si>
  <si>
    <t>St. Ansgar</t>
  </si>
  <si>
    <t>Fairmont</t>
  </si>
  <si>
    <t>Cloverdale</t>
  </si>
  <si>
    <t>Carleton</t>
  </si>
  <si>
    <t>Greenville</t>
  </si>
  <si>
    <t>Liberal</t>
  </si>
  <si>
    <t>Linden</t>
  </si>
  <si>
    <t>Bloomingburg</t>
  </si>
  <si>
    <t>Wood River</t>
  </si>
  <si>
    <t>Jackson</t>
  </si>
  <si>
    <t xml:space="preserve"> MS</t>
  </si>
  <si>
    <t>Winchester</t>
  </si>
  <si>
    <t>Clatskanie</t>
  </si>
  <si>
    <t xml:space="preserve"> OR</t>
  </si>
  <si>
    <t>Sauget</t>
  </si>
  <si>
    <t>Canton</t>
  </si>
  <si>
    <t>Coshocton</t>
  </si>
  <si>
    <t>Adams</t>
  </si>
  <si>
    <t>Mead</t>
  </si>
  <si>
    <t>Norfolk</t>
  </si>
  <si>
    <t>Pratt</t>
  </si>
  <si>
    <t>Goodland</t>
  </si>
  <si>
    <t>Shenandoah</t>
  </si>
  <si>
    <t>Superior</t>
  </si>
  <si>
    <t>Cadiz</t>
  </si>
  <si>
    <t>Hartford</t>
  </si>
  <si>
    <t>Heron Lake</t>
  </si>
  <si>
    <t>O'Neill</t>
  </si>
  <si>
    <t>Levelland</t>
  </si>
  <si>
    <t xml:space="preserve"> TX</t>
  </si>
  <si>
    <t>Hennepin</t>
  </si>
  <si>
    <t>Cambridge</t>
  </si>
  <si>
    <t>Madrid</t>
  </si>
  <si>
    <t>Riga</t>
  </si>
  <si>
    <t>Marion</t>
  </si>
  <si>
    <t>Atkinson</t>
  </si>
  <si>
    <t>Fulton</t>
  </si>
  <si>
    <t xml:space="preserve"> NY</t>
  </si>
  <si>
    <t>Fergus Falls</t>
  </si>
  <si>
    <t>Boardman</t>
  </si>
  <si>
    <t>Hereford</t>
  </si>
  <si>
    <t>Dumas</t>
  </si>
  <si>
    <t>Annawan</t>
  </si>
  <si>
    <t>Cedar Rapids</t>
  </si>
  <si>
    <t>Maricopa</t>
  </si>
  <si>
    <t xml:space="preserve"> AZ</t>
  </si>
  <si>
    <t>Corning</t>
  </si>
  <si>
    <t>Portland</t>
  </si>
  <si>
    <t>Richardton</t>
  </si>
  <si>
    <t>Redfield</t>
  </si>
  <si>
    <t>Jefferson</t>
  </si>
  <si>
    <t>Council Bluffs</t>
  </si>
  <si>
    <t>Leipsic</t>
  </si>
  <si>
    <t>Clymers</t>
  </si>
  <si>
    <t>Albert City</t>
  </si>
  <si>
    <t>Milton</t>
  </si>
  <si>
    <t>Dyersville</t>
  </si>
  <si>
    <t>Ord</t>
  </si>
  <si>
    <t>Hankinson</t>
  </si>
  <si>
    <t>Charles City</t>
  </si>
  <si>
    <t>Hartley</t>
  </si>
  <si>
    <t>Welcome</t>
  </si>
  <si>
    <t>Shelby</t>
  </si>
  <si>
    <t>Yuma</t>
  </si>
  <si>
    <t>ND</t>
  </si>
  <si>
    <t>Underwood</t>
  </si>
  <si>
    <t>Dec 2–15, 2005</t>
  </si>
  <si>
    <t>Aug 22–Sep 7, 2006</t>
  </si>
  <si>
    <t>Oct 9–24, 2006</t>
  </si>
  <si>
    <t>Oct 24–Nov 3, 2006</t>
  </si>
  <si>
    <t>Nov 22–Dec 4, 2005</t>
  </si>
  <si>
    <t>Jan 10–27, 2006</t>
  </si>
  <si>
    <t>Jan 27–Feb 7, 2006</t>
  </si>
  <si>
    <t>Aug 9–22, 2006</t>
  </si>
  <si>
    <t>Sep 7–26, 2006</t>
  </si>
  <si>
    <t>June 20–July 10, 2006</t>
  </si>
  <si>
    <t>Dec 15–Jan 10, 2005-06</t>
  </si>
  <si>
    <t>October 9–24, 2006</t>
  </si>
  <si>
    <t>July 24–Aug 9, 2006</t>
  </si>
  <si>
    <t>July 10–24, 2006</t>
  </si>
  <si>
    <t>April 26–May 9, 2006</t>
  </si>
  <si>
    <t>April 7–26, 2006</t>
  </si>
  <si>
    <t>Sep 7– 26, 2006</t>
  </si>
  <si>
    <t>Sep 26–Oct 9, 2006</t>
  </si>
  <si>
    <t>May 9–25, 2006</t>
  </si>
  <si>
    <t>Oct 25–Nov 9, 2005</t>
  </si>
  <si>
    <t>Nov 23–Dec 2, 2005</t>
  </si>
  <si>
    <t>Nov 22–Dec 4, 2006</t>
  </si>
  <si>
    <t>Nov 3–22, 2006</t>
  </si>
  <si>
    <t>Under Construction</t>
  </si>
  <si>
    <t>In Production</t>
  </si>
  <si>
    <t>OH</t>
  </si>
  <si>
    <t>SD</t>
  </si>
  <si>
    <t>IN</t>
  </si>
  <si>
    <t>Arizona</t>
  </si>
  <si>
    <t>California</t>
  </si>
  <si>
    <t>Colorado</t>
  </si>
  <si>
    <t>Georgia</t>
  </si>
  <si>
    <t>Iowa</t>
  </si>
  <si>
    <t>Illinois</t>
  </si>
  <si>
    <t>Indiana</t>
  </si>
  <si>
    <t>Kansas</t>
  </si>
  <si>
    <t>Michigan</t>
  </si>
  <si>
    <t>Minnesota</t>
  </si>
  <si>
    <t>Missouri</t>
  </si>
  <si>
    <t>Mississippi</t>
  </si>
  <si>
    <t>North Dakota</t>
  </si>
  <si>
    <t>Nebraska</t>
  </si>
  <si>
    <t>New Mexico</t>
  </si>
  <si>
    <t>New York</t>
  </si>
  <si>
    <t>Ohio</t>
  </si>
  <si>
    <t>Oklahoma</t>
  </si>
  <si>
    <t>Oregon</t>
  </si>
  <si>
    <t>South Dakota</t>
  </si>
  <si>
    <t>Tennessee</t>
  </si>
  <si>
    <t>Texas</t>
  </si>
  <si>
    <t>Virginia</t>
  </si>
  <si>
    <t>Wisconsin</t>
  </si>
  <si>
    <t>Wyoming</t>
  </si>
  <si>
    <t>Kentucky</t>
  </si>
  <si>
    <t>MI</t>
  </si>
  <si>
    <t>Year</t>
  </si>
  <si>
    <t>RFA</t>
  </si>
  <si>
    <t>Ethanol.org</t>
  </si>
  <si>
    <t>NA</t>
  </si>
  <si>
    <t>F.O. Licht</t>
  </si>
  <si>
    <t>Glacial Lakes Energy, LLC</t>
  </si>
  <si>
    <t>Watertown, SD</t>
  </si>
  <si>
    <t>Xethanol BioFuels, LLC</t>
  </si>
  <si>
    <t>Blairstown, IA</t>
  </si>
  <si>
    <t>Mason City, IA</t>
  </si>
  <si>
    <t>Missouri Valley Renewable Energy, LLC</t>
  </si>
  <si>
    <t>Meckling</t>
  </si>
  <si>
    <t>note: listed as a facility in Volney, NY with 114 mgl capacity by RFA</t>
  </si>
  <si>
    <t>Northwest Renewable, LLC</t>
  </si>
  <si>
    <t>Longview</t>
  </si>
  <si>
    <t>WA</t>
  </si>
  <si>
    <t>Note: ethanol.com has a plant this size in this city listed under the company "Horizon Ethanol." RFA lists this plant with 24 mln g capacity.</t>
  </si>
  <si>
    <t>Cedar Rapids, IA</t>
  </si>
  <si>
    <t>Columbus, NE</t>
  </si>
  <si>
    <t>Production</t>
  </si>
  <si>
    <t>Exports</t>
  </si>
  <si>
    <t>Million Metric Tons</t>
  </si>
  <si>
    <t>Producer</t>
  </si>
  <si>
    <t>Gallons</t>
  </si>
  <si>
    <t>Ethanol</t>
  </si>
  <si>
    <t>Dexter Ethanol, LLC</t>
  </si>
  <si>
    <t>Didion Ethanol, LLC</t>
  </si>
  <si>
    <t>WI</t>
  </si>
  <si>
    <t>Cambria</t>
  </si>
  <si>
    <t>Marysville Ethanol, LLC</t>
  </si>
  <si>
    <t>Marysville</t>
  </si>
  <si>
    <t>Lena</t>
  </si>
  <si>
    <t>Rensselaer</t>
  </si>
  <si>
    <t>Rochelle</t>
  </si>
  <si>
    <t>US Bio Platte Valley</t>
  </si>
  <si>
    <t xml:space="preserve">Tons </t>
  </si>
  <si>
    <t>Corn</t>
  </si>
  <si>
    <t>Million</t>
  </si>
  <si>
    <t>X</t>
  </si>
  <si>
    <t>–</t>
  </si>
  <si>
    <t>Tons</t>
  </si>
  <si>
    <t>List</t>
  </si>
  <si>
    <t>California Total</t>
  </si>
  <si>
    <t>Arizona Total</t>
  </si>
  <si>
    <t>Colorado Total</t>
  </si>
  <si>
    <t>Georgia Total</t>
  </si>
  <si>
    <t>Ethanol.org (ACE) List</t>
  </si>
  <si>
    <t>Ethanol Producer List</t>
  </si>
  <si>
    <t>RFA List</t>
  </si>
  <si>
    <t>Ethanol.org (ACE) list</t>
  </si>
  <si>
    <t>Dexter</t>
  </si>
  <si>
    <t>(ACE)</t>
  </si>
  <si>
    <t>Total in Production</t>
  </si>
  <si>
    <t>Total under Construction</t>
  </si>
  <si>
    <t>Iowa Total</t>
  </si>
  <si>
    <t>Illinois Total</t>
  </si>
  <si>
    <t>Indiana Total</t>
  </si>
  <si>
    <t>Kansas Total</t>
  </si>
  <si>
    <t>Kentucky Total</t>
  </si>
  <si>
    <t>Michigan Total</t>
  </si>
  <si>
    <t>Minnesota Total</t>
  </si>
  <si>
    <t>Missouri Total</t>
  </si>
  <si>
    <t>Mississippi Total</t>
  </si>
  <si>
    <t>North Dakota Total</t>
  </si>
  <si>
    <t>Nebraska Total</t>
  </si>
  <si>
    <t>New Mexico Total</t>
  </si>
  <si>
    <t>New York Total</t>
  </si>
  <si>
    <t>Ohio Total</t>
  </si>
  <si>
    <t>Oklahoma Total</t>
  </si>
  <si>
    <t>Oregon Total</t>
  </si>
  <si>
    <t>South Dakota Total</t>
  </si>
  <si>
    <t>Tennessee Total</t>
  </si>
  <si>
    <t>Texas Total</t>
  </si>
  <si>
    <t>Virginia Total</t>
  </si>
  <si>
    <t>Washington Total</t>
  </si>
  <si>
    <t>Wisconsin Total</t>
  </si>
  <si>
    <t>Wyoming Total</t>
  </si>
  <si>
    <r>
      <t>Report</t>
    </r>
    <r>
      <rPr>
        <vertAlign val="superscript"/>
        <sz val="10"/>
        <rFont val="Arial"/>
        <family val="2"/>
      </rPr>
      <t>1</t>
    </r>
  </si>
  <si>
    <t xml:space="preserve">Notes: </t>
  </si>
  <si>
    <r>
      <t xml:space="preserve">Source: Compiled by Earth Policy Institute with corn production and exports from U.S. Department of Agriculture (USDA), </t>
    </r>
    <r>
      <rPr>
        <i/>
        <sz val="10"/>
        <rFont val="Arial"/>
        <family val="2"/>
      </rPr>
      <t>Production, Supply &amp; Distribution</t>
    </r>
    <r>
      <rPr>
        <sz val="10"/>
        <rFont val="Arial"/>
        <family val="0"/>
      </rPr>
      <t>, electronic database, www.fas.usda.gov, updated 13 December 2006; corn use for fuel ethanol from USDA, Feed Grains Database, electronic database, www.ers.usda.gov/db/feedgrains, updated 13 December 2006.</t>
    </r>
  </si>
  <si>
    <t>Altra Indiana, LLC</t>
  </si>
  <si>
    <t>Note: RFA says capacity is 108 mln gallons.</t>
  </si>
  <si>
    <t>Note: RFA AND Ethanol Producer say "Center Ethanol LLC."</t>
  </si>
  <si>
    <t>Necedah</t>
  </si>
  <si>
    <t>Lima</t>
  </si>
  <si>
    <t>Greater Ohio Ethanol, LLC</t>
  </si>
  <si>
    <t>note: Ethanol Producer lists this plant as having 42 mln gallons of capacity.</t>
  </si>
  <si>
    <t>Fuel Ethanol Distilleries in Production and under Construction in the United States by State</t>
  </si>
  <si>
    <t xml:space="preserve">Abengoa BioEnergy </t>
  </si>
  <si>
    <t>Aberdeen Energy</t>
  </si>
  <si>
    <t>Absolute Energy, LLC</t>
  </si>
  <si>
    <t>Arkalon Energy, LLC</t>
  </si>
  <si>
    <t>Altra Nebraska, LLC</t>
  </si>
  <si>
    <t>Bonanza BioEnergy, LLC</t>
  </si>
  <si>
    <t>Buffalo Lake Energy, LLC</t>
  </si>
  <si>
    <t>Castle Rock Renewable Fuels, LLC</t>
  </si>
  <si>
    <t>Central Indiana Ethanol, LLC</t>
  </si>
  <si>
    <t>Coshocton Ethanol, LLC</t>
  </si>
  <si>
    <t>E Energy Adams, LLC</t>
  </si>
  <si>
    <t>E3 BioFuels, LLC</t>
  </si>
  <si>
    <t>Elkhorn Valley Ethanol, LLC</t>
  </si>
  <si>
    <t>Gateway Ethanol, LLC</t>
  </si>
  <si>
    <t>Harrison Ethanol, LLC</t>
  </si>
  <si>
    <t>Husker Ag, LLC</t>
  </si>
  <si>
    <t>Iroquois Bio-Energy Company, LLC</t>
  </si>
  <si>
    <t>Levelland/Hockley County Ethanol, LLC</t>
  </si>
  <si>
    <t>Marquis Energy, LLC</t>
  </si>
  <si>
    <t>Midwest Grain Processors, LLC</t>
  </si>
  <si>
    <t>Millennium Ethanol, LLC</t>
  </si>
  <si>
    <t>NEDAK Ethanol, LLC</t>
  </si>
  <si>
    <t>Northeast Biofuels, LLC</t>
  </si>
  <si>
    <t>Pacific Ethanol Columbia, LLC</t>
  </si>
  <si>
    <t>Pinal Energy, LLC</t>
  </si>
  <si>
    <t>Pinnacle Ethanol, LLC</t>
  </si>
  <si>
    <t>Plainview BioEnergy, LLC</t>
  </si>
  <si>
    <t>Redfield Energy, LLC</t>
  </si>
  <si>
    <t>Summit Ethanol, LLC</t>
  </si>
  <si>
    <t>The Andersons Marathon Ethanol, LLC</t>
  </si>
  <si>
    <t>United Ethanol, LLC</t>
  </si>
  <si>
    <t>Western New York Energy, LLC</t>
  </si>
  <si>
    <t>White Ethanol Hereford, LLC</t>
  </si>
  <si>
    <t>Heron Lake BioEnergy, LLC</t>
  </si>
  <si>
    <t>Illinois River Ethanol, LLC</t>
  </si>
  <si>
    <t>Holt County Ethanol, LLC &amp; Midwest Ethanol Producers, LLC</t>
  </si>
  <si>
    <t>Otter Tail Ag Enterprises, LLC</t>
  </si>
  <si>
    <t>The Andersons Clymers Ethanol, LLC</t>
  </si>
  <si>
    <t>Merrill</t>
  </si>
  <si>
    <t>Mid America Agri Products/Horizon</t>
  </si>
  <si>
    <t>Alchem, Ltd.</t>
  </si>
  <si>
    <t>Cargill, Inc.</t>
  </si>
  <si>
    <t>Central Minnesota Ethanol Co-op</t>
  </si>
  <si>
    <t>Chief Ethanol Fuels</t>
  </si>
  <si>
    <t>Chippewa Valley Ethanol Company, LLC</t>
  </si>
  <si>
    <t>DENCO, LLC</t>
  </si>
  <si>
    <t>East Kansas Agri-Energy, LLC</t>
  </si>
  <si>
    <t>ESE Alcohol, Inc.</t>
  </si>
  <si>
    <t>Frontier Ethanol, LLC</t>
  </si>
  <si>
    <t>Grain Processing Corp.</t>
  </si>
  <si>
    <t>Granite Falls Energy LLC</t>
  </si>
  <si>
    <t>Horizon Ethanol, LLC</t>
  </si>
  <si>
    <t>LincolnLand Agri-Energy, LLC</t>
  </si>
  <si>
    <t>Northeast Missouri Grain, LLC</t>
  </si>
  <si>
    <t>Pacific Ethanol, Inc.</t>
  </si>
  <si>
    <t>Permeate Refining, Inc.</t>
  </si>
  <si>
    <t>Prairie Horizon Agri-Energy, LLC</t>
  </si>
  <si>
    <t>Sterling Ethanol, LLC</t>
  </si>
  <si>
    <t>Sun Energy, LLC</t>
  </si>
  <si>
    <t>Trenton AgriProducts</t>
  </si>
  <si>
    <t>United Wisconsin Grain Producers, LLC</t>
  </si>
  <si>
    <t>Voyager Ethanol, LLC</t>
  </si>
  <si>
    <t>Renova Energy</t>
  </si>
  <si>
    <t>Lincolnway Energy</t>
  </si>
  <si>
    <t>United States Total</t>
  </si>
  <si>
    <t>BioFuel Energy, LLC</t>
  </si>
  <si>
    <t>US Bio Woodbury</t>
  </si>
  <si>
    <t>US Bio Albert City</t>
  </si>
  <si>
    <t>(projection)</t>
  </si>
  <si>
    <t>Bushmills Ethanol, LLC</t>
  </si>
  <si>
    <t>Rancho Cucamonga</t>
  </si>
  <si>
    <t>Siouxland Energy &amp; Livestock Co-op</t>
  </si>
  <si>
    <t>Lake Odessa</t>
  </si>
  <si>
    <t>Goodland Energy Center (E Caruso, LLC)</t>
  </si>
  <si>
    <t>US Bio Hankinson</t>
  </si>
  <si>
    <t>Plainview, NE</t>
  </si>
  <si>
    <t>Use for Fuel Ethanol</t>
  </si>
  <si>
    <t>Share of Corn Harvest Used for Ethanol</t>
  </si>
  <si>
    <t>Percent</t>
  </si>
  <si>
    <t>Agra Resources Coop. d.b.a. EXOL</t>
  </si>
  <si>
    <t>Notes:</t>
  </si>
  <si>
    <t>Biofuels</t>
  </si>
  <si>
    <t>Key: "na" = data not available; "X" = data included by source; "–" = data not included by source</t>
  </si>
  <si>
    <r>
      <t>Status</t>
    </r>
    <r>
      <rPr>
        <vertAlign val="superscript"/>
        <sz val="10"/>
        <rFont val="Arial"/>
        <family val="2"/>
      </rPr>
      <t>2</t>
    </r>
  </si>
  <si>
    <r>
      <t>Consumption</t>
    </r>
    <r>
      <rPr>
        <vertAlign val="superscript"/>
        <sz val="10"/>
        <rFont val="Arial"/>
        <family val="2"/>
      </rPr>
      <t>3</t>
    </r>
  </si>
  <si>
    <r>
      <t xml:space="preserve">1 </t>
    </r>
    <r>
      <rPr>
        <sz val="10"/>
        <rFont val="Arial"/>
        <family val="2"/>
      </rPr>
      <t xml:space="preserve">When sources differed on distillery status, Earth Policy Institute confirmed with industry sources and changed or removed inaccurate listings. F.O. Licht does not maintain a comprehensive list of fuel ethanol distilleries in production. </t>
    </r>
  </si>
  <si>
    <r>
      <t xml:space="preserve">2 </t>
    </r>
    <r>
      <rPr>
        <sz val="10"/>
        <rFont val="Arial"/>
        <family val="2"/>
      </rPr>
      <t>The Earth Policy Institute lists ethanol distilleries that have begun processing feedstock to produce ethanol as "in production" and distilleries that have begun constructing or have laid foundations for buildings as "under construction."</t>
    </r>
  </si>
  <si>
    <t>F.O. Licht Biofuels Report</t>
  </si>
  <si>
    <r>
      <t xml:space="preserve">Source: Compiled by Earth Policy Institute from F.O. Licht, </t>
    </r>
    <r>
      <rPr>
        <i/>
        <sz val="10"/>
        <rFont val="Arial"/>
        <family val="2"/>
      </rPr>
      <t>World Ethanol &amp; Biofuels Report</t>
    </r>
    <r>
      <rPr>
        <sz val="10"/>
        <rFont val="Arial"/>
        <family val="0"/>
      </rPr>
      <t xml:space="preserve">, various issues (25 October 2005 - 14 December 2006); Renewable Fuels Association, "Ethanol Biorefinery Locations," at www.ethanolrfa.org/industry/locations, updated 29 December 2006, viewed 30 December 2006; BBI, </t>
    </r>
    <r>
      <rPr>
        <i/>
        <sz val="10"/>
        <rFont val="Arial"/>
        <family val="2"/>
      </rPr>
      <t>Ethanol Producer Magazine</t>
    </r>
    <r>
      <rPr>
        <sz val="10"/>
        <rFont val="Arial"/>
        <family val="0"/>
      </rPr>
      <t>, "Plant List," at www.ethanolproducer.com/plant-list.jsp, updated 28 December 2006; American Coalition for Ethanol, Ethanol.org, "Ethanol Plants," at www.ethanol.org/productionlist.htm, updated 19 December 2006; various industry sources; Archer Daniels Midland distilleries capacity from Center for Agriculture and Rural Development, Iowa State University, "Ethanol Plant Data," at www.card.iastate.edu/research/bio/tools/ethanol.aspx, updated 7 December 2006.</t>
    </r>
  </si>
  <si>
    <r>
      <t xml:space="preserve">Source: Compiled by Earth Policy Institute from F.O. Licht, </t>
    </r>
    <r>
      <rPr>
        <i/>
        <sz val="10"/>
        <rFont val="Arial"/>
        <family val="2"/>
      </rPr>
      <t>World Ethanol &amp; Biofuels Report</t>
    </r>
    <r>
      <rPr>
        <sz val="10"/>
        <rFont val="Arial"/>
        <family val="0"/>
      </rPr>
      <t xml:space="preserve">, various issues (25 October 2005 - 14 December 2006); Renewable Fuels Association, "Ethanol Biorefinery Locations," at www.ethanolrfa.org/industry/locations, updated 29 December 2006, viewed 30 December 2006; BBI, </t>
    </r>
    <r>
      <rPr>
        <i/>
        <sz val="10"/>
        <rFont val="Arial"/>
        <family val="2"/>
      </rPr>
      <t>Ethanol Producer Magazine</t>
    </r>
    <r>
      <rPr>
        <sz val="10"/>
        <rFont val="Arial"/>
        <family val="0"/>
      </rPr>
      <t>, "Plant List," at www.ethanolproducer.com/plant-list.jsp, updated 28 December 2006; American Coalition for Ethanol, Ethanol.org, "Ethanol Plants," at www.ethanol.org/productionlist.htm, updated 19 December 2006; Archer Daniels Midland distilleries capacity from Center for Agriculture and Rural Development, Iowa State University, "Ethanol Plant Data," at www.card.iastate.edu/research/bio/tools/ethanol.aspx, updated 7 December 2006.</t>
    </r>
  </si>
  <si>
    <r>
      <t xml:space="preserve">Source: Compiled by Earth Policy Institute from F.O. Licht, </t>
    </r>
    <r>
      <rPr>
        <i/>
        <sz val="10"/>
        <rFont val="Arial"/>
        <family val="2"/>
      </rPr>
      <t>World Ethanol &amp; Biofuels Report</t>
    </r>
    <r>
      <rPr>
        <sz val="10"/>
        <rFont val="Arial"/>
        <family val="0"/>
      </rPr>
      <t xml:space="preserve">, various issues (25 October 2005 - 14 December 2006); Renewable Fuels Association, "Ethanol Biorefinery Locations," at www.ethanolrfa.org/industry/locations, updated 29 December 2006, viewed 30 December 2006; BBI, </t>
    </r>
    <r>
      <rPr>
        <i/>
        <sz val="10"/>
        <rFont val="Arial"/>
        <family val="2"/>
      </rPr>
      <t>Ethanol Producer Magazine</t>
    </r>
    <r>
      <rPr>
        <sz val="10"/>
        <rFont val="Arial"/>
        <family val="0"/>
      </rPr>
      <t>, "Plant List," at www.ethanolproducer.com/plant-list.jsp, updated 28 December 2006; American Coalition for Ethanol, Ethanol.org, "Ethanol Plants," at www.ethanol.org/productionlist.htm, updated 19 December 2006; various industry sources.</t>
    </r>
  </si>
  <si>
    <r>
      <t xml:space="preserve">Source: Compiled by Earth Policy Institute from F.O. Licht, </t>
    </r>
    <r>
      <rPr>
        <i/>
        <sz val="10"/>
        <rFont val="Arial"/>
        <family val="2"/>
      </rPr>
      <t>World Ethanol &amp; Biofuels Report</t>
    </r>
    <r>
      <rPr>
        <sz val="10"/>
        <rFont val="Arial"/>
        <family val="0"/>
      </rPr>
      <t xml:space="preserve">, various issues (25 October 2005 - 14 December 2006); Renewable Fuels Association, "Ethanol Biorefinery Locations," at www.ethanolrfa.org/industry/locations, updated 29 December 2006, viewed 30 December 2006; BBI, </t>
    </r>
    <r>
      <rPr>
        <i/>
        <sz val="10"/>
        <rFont val="Arial"/>
        <family val="2"/>
      </rPr>
      <t>Ethanol Producer Magazine</t>
    </r>
    <r>
      <rPr>
        <sz val="10"/>
        <rFont val="Arial"/>
        <family val="0"/>
      </rPr>
      <t>, "Plant List," at www.ethanolproducer.com/plant-list.jsp, updated 28 December 2006; American Coalition for Ethanol, Ethanol.org, "Ethanol Plants," at www.ethanol.org/productionlist.htm, updated 19 December 2006</t>
    </r>
    <r>
      <rPr>
        <sz val="10"/>
        <rFont val="Arial"/>
        <family val="2"/>
      </rPr>
      <t>; various industry sources.</t>
    </r>
  </si>
  <si>
    <t>Central Ethanol, LLC</t>
  </si>
  <si>
    <r>
      <t xml:space="preserve">3 </t>
    </r>
    <r>
      <rPr>
        <sz val="10"/>
        <rFont val="Arial"/>
        <family val="0"/>
      </rPr>
      <t>Corn consumption figures were calculated with the assumption that a bushel of corn yields 2.6 gallons of ethanol for plants currently producing and 2.8 gallons of ethanol in newer plants currently under construction, per industry statistics. A small share of these distilleries may use feedstock other than corn, including sorghum, wheat starch, and brewery waste.</t>
    </r>
  </si>
  <si>
    <r>
      <t xml:space="preserve">2 </t>
    </r>
    <r>
      <rPr>
        <sz val="10"/>
        <rFont val="Arial"/>
        <family val="2"/>
      </rPr>
      <t>Corn consumption figures were calculated with the assumption that a bushel of corn yields 2.6 gallons of ethanol for plants currently producing and 2.8 gallons of ethanol in newer plants currently under construction, per industry statistics. A small share of these facilities may use feedstock other than corn, including sorghum, wheat starch, and brewery waste.</t>
    </r>
  </si>
  <si>
    <r>
      <t>Status</t>
    </r>
    <r>
      <rPr>
        <vertAlign val="superscript"/>
        <sz val="10"/>
        <rFont val="Arial"/>
        <family val="2"/>
      </rPr>
      <t>1</t>
    </r>
  </si>
  <si>
    <r>
      <t xml:space="preserve">2 </t>
    </r>
    <r>
      <rPr>
        <sz val="10"/>
        <rFont val="Arial"/>
        <family val="0"/>
      </rPr>
      <t>Corn consumption figures were calculated with the assumption that a bushel of corn yields 2.6 gallons of ethanol for plants currently producing and 2.8 gallons of ethanol in newer plants currently under construction, per industry statistics. A small share of these distilleries may use feedstock other than corn, including sorghum, wheat starch, and brewery waste.</t>
    </r>
  </si>
  <si>
    <r>
      <t xml:space="preserve">1 </t>
    </r>
    <r>
      <rPr>
        <sz val="10"/>
        <rFont val="Arial"/>
        <family val="2"/>
      </rPr>
      <t>The Earth Policy Institute lists ethanol distilleries that have begun processing feedstock to produce ethanol as "in production" and distilleries that have begun constructing or have laid foundations for buildings as "under construction." When data sources differed on distillery status, Earth Policy Institute confirmed with industry sources and changed or removed inaccurate listings.</t>
    </r>
  </si>
  <si>
    <t>For more information from Earth Policy Institute, see www.earthpolicy.org</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</si>
</sst>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
    <numFmt numFmtId="169" formatCode="0.0"/>
    <numFmt numFmtId="170" formatCode="#,##0.0"/>
    <numFmt numFmtId="171" formatCode="&quot;$&quot;#,##0"/>
    <numFmt numFmtId="172" formatCode="0.00_);[Red]\(0.00\)"/>
    <numFmt numFmtId="173" formatCode="0.0_);[Red]\(0.0\)"/>
    <numFmt numFmtId="174" formatCode="0.0;[Red]0.0"/>
    <numFmt numFmtId="175" formatCode="[$-409]dddd\,\ mmmm\ dd\,\ yyyy"/>
    <numFmt numFmtId="176" formatCode="&quot;$&quot;#,##0.00"/>
    <numFmt numFmtId="177" formatCode="0000"/>
    <numFmt numFmtId="178" formatCode="[$-409]mmmm\ d\,\ yyyy;@"/>
  </numFmts>
  <fonts count="10">
    <font>
      <sz val="10"/>
      <name val="Arial"/>
      <family val="0"/>
    </font>
    <font>
      <sz val="8"/>
      <name val="Arial"/>
      <family val="0"/>
    </font>
    <font>
      <u val="single"/>
      <sz val="10"/>
      <color indexed="36"/>
      <name val="Arial"/>
      <family val="0"/>
    </font>
    <font>
      <u val="single"/>
      <sz val="10"/>
      <color indexed="12"/>
      <name val="Arial"/>
      <family val="0"/>
    </font>
    <font>
      <b/>
      <sz val="10"/>
      <name val="Arial"/>
      <family val="2"/>
    </font>
    <font>
      <i/>
      <sz val="10"/>
      <name val="Arial"/>
      <family val="2"/>
    </font>
    <font>
      <vertAlign val="superscript"/>
      <sz val="10"/>
      <name val="Arial"/>
      <family val="2"/>
    </font>
    <font>
      <sz val="10"/>
      <color indexed="12"/>
      <name val="Arial"/>
      <family val="0"/>
    </font>
    <font>
      <sz val="14"/>
      <name val="Arial"/>
      <family val="2"/>
    </font>
    <font>
      <sz val="12"/>
      <name val="Arial"/>
      <family val="2"/>
    </font>
  </fonts>
  <fills count="2">
    <fill>
      <patternFill/>
    </fill>
    <fill>
      <patternFill patternType="gray125"/>
    </fill>
  </fills>
  <borders count="3">
    <border>
      <left/>
      <right/>
      <top/>
      <bottom/>
      <diagonal/>
    </border>
    <border>
      <left>
        <color indexed="63"/>
      </left>
      <right>
        <color indexed="63"/>
      </right>
      <top>
        <color indexed="63"/>
      </top>
      <bottom style="thin"/>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162">
    <xf numFmtId="0" fontId="0" fillId="0" borderId="0" xfId="0" applyAlignment="1">
      <alignment/>
    </xf>
    <xf numFmtId="0" fontId="0" fillId="0" borderId="0" xfId="0" applyAlignment="1">
      <alignment horizontal="right"/>
    </xf>
    <xf numFmtId="0" fontId="0" fillId="0" borderId="0" xfId="0" applyFill="1" applyBorder="1" applyAlignment="1">
      <alignment/>
    </xf>
    <xf numFmtId="0" fontId="0" fillId="0" borderId="1" xfId="0" applyFill="1" applyBorder="1" applyAlignment="1">
      <alignment/>
    </xf>
    <xf numFmtId="0" fontId="0" fillId="0" borderId="0" xfId="0" applyFill="1" applyAlignment="1">
      <alignment horizontal="right"/>
    </xf>
    <xf numFmtId="3" fontId="0" fillId="0" borderId="0" xfId="0" applyNumberFormat="1" applyFill="1" applyAlignment="1">
      <alignment horizontal="right"/>
    </xf>
    <xf numFmtId="2" fontId="0" fillId="0" borderId="0" xfId="0" applyNumberFormat="1" applyFill="1" applyAlignment="1">
      <alignment horizontal="right"/>
    </xf>
    <xf numFmtId="0" fontId="0" fillId="0" borderId="0" xfId="0" applyFill="1" applyBorder="1" applyAlignment="1">
      <alignment horizontal="right"/>
    </xf>
    <xf numFmtId="3" fontId="0" fillId="0" borderId="0" xfId="0" applyNumberFormat="1" applyFill="1" applyBorder="1" applyAlignment="1">
      <alignment horizontal="right"/>
    </xf>
    <xf numFmtId="2" fontId="0" fillId="0" borderId="0" xfId="0" applyNumberFormat="1" applyFill="1" applyBorder="1" applyAlignment="1">
      <alignment horizontal="right"/>
    </xf>
    <xf numFmtId="0" fontId="0" fillId="0" borderId="0" xfId="0" applyFill="1" applyBorder="1" applyAlignment="1">
      <alignment vertical="top" wrapText="1"/>
    </xf>
    <xf numFmtId="0" fontId="0" fillId="0" borderId="1" xfId="0" applyFill="1" applyBorder="1" applyAlignment="1">
      <alignment horizontal="right"/>
    </xf>
    <xf numFmtId="0" fontId="0" fillId="0" borderId="0" xfId="0" applyFill="1" applyAlignment="1">
      <alignment horizontal="left"/>
    </xf>
    <xf numFmtId="0" fontId="0" fillId="0" borderId="0" xfId="0" applyFill="1" applyBorder="1" applyAlignment="1">
      <alignment horizontal="left"/>
    </xf>
    <xf numFmtId="0" fontId="4" fillId="0" borderId="0" xfId="0" applyFont="1" applyFill="1" applyAlignment="1">
      <alignment/>
    </xf>
    <xf numFmtId="0" fontId="0" fillId="0" borderId="0" xfId="0" applyFill="1" applyAlignment="1">
      <alignment/>
    </xf>
    <xf numFmtId="0" fontId="0" fillId="0" borderId="0" xfId="0" applyFill="1" applyAlignment="1">
      <alignment horizontal="right" vertical="top" wrapText="1"/>
    </xf>
    <xf numFmtId="0" fontId="0" fillId="0" borderId="0" xfId="0" applyFill="1" applyBorder="1" applyAlignment="1">
      <alignment horizontal="right" vertical="top" wrapText="1"/>
    </xf>
    <xf numFmtId="3" fontId="0" fillId="0" borderId="0" xfId="0" applyNumberFormat="1" applyFill="1" applyBorder="1" applyAlignment="1">
      <alignment horizontal="right" vertical="top" wrapText="1"/>
    </xf>
    <xf numFmtId="3" fontId="0" fillId="0" borderId="1" xfId="0" applyNumberFormat="1" applyFill="1" applyBorder="1" applyAlignment="1">
      <alignment horizontal="right" vertical="top" wrapText="1"/>
    </xf>
    <xf numFmtId="2" fontId="0" fillId="0" borderId="0" xfId="0" applyNumberFormat="1" applyFill="1" applyAlignment="1">
      <alignment horizontal="left" vertical="top" wrapText="1"/>
    </xf>
    <xf numFmtId="176" fontId="0" fillId="0" borderId="0" xfId="0" applyNumberFormat="1" applyFill="1" applyAlignment="1">
      <alignment vertical="top" wrapText="1"/>
    </xf>
    <xf numFmtId="0" fontId="0" fillId="0" borderId="0" xfId="0" applyFill="1" applyBorder="1" applyAlignment="1">
      <alignment horizontal="right" wrapText="1"/>
    </xf>
    <xf numFmtId="0" fontId="4" fillId="0" borderId="0" xfId="0" applyFont="1" applyFill="1" applyAlignment="1">
      <alignment horizontal="left"/>
    </xf>
    <xf numFmtId="0" fontId="0" fillId="0" borderId="1" xfId="0" applyFill="1" applyBorder="1" applyAlignment="1">
      <alignment horizontal="left"/>
    </xf>
    <xf numFmtId="0" fontId="0" fillId="0" borderId="0" xfId="0" applyAlignment="1">
      <alignment horizontal="left"/>
    </xf>
    <xf numFmtId="2" fontId="0" fillId="0" borderId="0" xfId="0" applyNumberFormat="1" applyAlignment="1">
      <alignment horizontal="right"/>
    </xf>
    <xf numFmtId="14" fontId="0" fillId="0" borderId="0" xfId="0" applyNumberFormat="1" applyFill="1" applyAlignment="1">
      <alignment horizontal="right"/>
    </xf>
    <xf numFmtId="0" fontId="0" fillId="0" borderId="0" xfId="0" applyFont="1" applyFill="1" applyAlignment="1">
      <alignment horizontal="right"/>
    </xf>
    <xf numFmtId="3" fontId="4" fillId="0" borderId="0" xfId="0" applyNumberFormat="1" applyFont="1" applyFill="1" applyAlignment="1">
      <alignment horizontal="right"/>
    </xf>
    <xf numFmtId="3" fontId="4" fillId="0" borderId="0" xfId="0" applyNumberFormat="1" applyFont="1" applyFill="1" applyBorder="1" applyAlignment="1">
      <alignment horizontal="right"/>
    </xf>
    <xf numFmtId="0" fontId="4" fillId="0" borderId="0" xfId="0" applyFont="1" applyAlignment="1">
      <alignment horizontal="right"/>
    </xf>
    <xf numFmtId="3" fontId="4" fillId="0" borderId="0" xfId="0" applyNumberFormat="1" applyFont="1" applyAlignment="1">
      <alignment horizontal="right"/>
    </xf>
    <xf numFmtId="2" fontId="4" fillId="0" borderId="0" xfId="0" applyNumberFormat="1" applyFont="1" applyFill="1" applyAlignment="1">
      <alignment horizontal="right"/>
    </xf>
    <xf numFmtId="0" fontId="0" fillId="0" borderId="0" xfId="0" applyFont="1" applyFill="1" applyAlignment="1">
      <alignment horizontal="left"/>
    </xf>
    <xf numFmtId="2" fontId="0" fillId="0" borderId="0" xfId="0" applyNumberFormat="1" applyFont="1" applyFill="1" applyAlignment="1">
      <alignment horizontal="right"/>
    </xf>
    <xf numFmtId="3" fontId="0" fillId="0" borderId="0" xfId="0" applyNumberFormat="1" applyAlignment="1">
      <alignment/>
    </xf>
    <xf numFmtId="3" fontId="0" fillId="0" borderId="2" xfId="0" applyNumberFormat="1" applyFill="1" applyBorder="1" applyAlignment="1">
      <alignment horizontal="right" vertical="top" wrapText="1"/>
    </xf>
    <xf numFmtId="2" fontId="0" fillId="0" borderId="0" xfId="0" applyNumberFormat="1" applyAlignment="1">
      <alignment/>
    </xf>
    <xf numFmtId="1" fontId="0" fillId="0" borderId="0" xfId="0" applyNumberFormat="1" applyAlignment="1">
      <alignment/>
    </xf>
    <xf numFmtId="0" fontId="0" fillId="0" borderId="0" xfId="0" applyAlignment="1">
      <alignment vertical="top" wrapText="1"/>
    </xf>
    <xf numFmtId="0" fontId="4" fillId="0" borderId="0" xfId="0" applyFont="1" applyFill="1" applyBorder="1" applyAlignment="1">
      <alignment/>
    </xf>
    <xf numFmtId="0" fontId="0" fillId="0" borderId="1" xfId="0" applyBorder="1" applyAlignment="1">
      <alignment/>
    </xf>
    <xf numFmtId="3" fontId="0" fillId="0" borderId="0" xfId="0" applyNumberFormat="1" applyFill="1" applyBorder="1" applyAlignment="1">
      <alignment horizontal="right" wrapText="1"/>
    </xf>
    <xf numFmtId="0" fontId="0" fillId="0" borderId="0" xfId="0" applyBorder="1" applyAlignment="1">
      <alignment/>
    </xf>
    <xf numFmtId="2" fontId="0" fillId="0" borderId="0" xfId="0" applyNumberFormat="1" applyAlignment="1">
      <alignment vertical="top" wrapText="1"/>
    </xf>
    <xf numFmtId="169" fontId="0" fillId="0" borderId="0" xfId="0" applyNumberFormat="1" applyAlignment="1">
      <alignment/>
    </xf>
    <xf numFmtId="169" fontId="0" fillId="0" borderId="0" xfId="0" applyNumberFormat="1" applyAlignment="1">
      <alignment horizontal="right"/>
    </xf>
    <xf numFmtId="0" fontId="0" fillId="0" borderId="0" xfId="0" applyFill="1" applyBorder="1" applyAlignment="1">
      <alignment wrapText="1"/>
    </xf>
    <xf numFmtId="2" fontId="4" fillId="0" borderId="0" xfId="0" applyNumberFormat="1" applyFont="1" applyAlignment="1">
      <alignment horizontal="right"/>
    </xf>
    <xf numFmtId="0" fontId="0" fillId="0" borderId="1" xfId="0" applyFill="1" applyBorder="1" applyAlignment="1">
      <alignment horizontal="right" wrapText="1"/>
    </xf>
    <xf numFmtId="0" fontId="0" fillId="0" borderId="1" xfId="0" applyBorder="1" applyAlignment="1">
      <alignment/>
    </xf>
    <xf numFmtId="0" fontId="0" fillId="0" borderId="1" xfId="0" applyBorder="1" applyAlignment="1">
      <alignment horizontal="left"/>
    </xf>
    <xf numFmtId="1" fontId="0" fillId="0" borderId="0" xfId="0" applyNumberFormat="1" applyFill="1" applyAlignment="1">
      <alignment horizontal="right"/>
    </xf>
    <xf numFmtId="1" fontId="0" fillId="0" borderId="0" xfId="0" applyNumberFormat="1" applyFill="1" applyBorder="1" applyAlignment="1">
      <alignment vertical="top" wrapText="1"/>
    </xf>
    <xf numFmtId="1" fontId="0" fillId="0" borderId="0" xfId="0" applyNumberFormat="1" applyAlignment="1">
      <alignment horizontal="right"/>
    </xf>
    <xf numFmtId="2" fontId="0" fillId="0" borderId="1" xfId="0" applyNumberFormat="1" applyFill="1" applyBorder="1" applyAlignment="1">
      <alignment horizontal="right"/>
    </xf>
    <xf numFmtId="3" fontId="0" fillId="0" borderId="1" xfId="0" applyNumberFormat="1" applyFill="1" applyBorder="1" applyAlignment="1">
      <alignment horizontal="right"/>
    </xf>
    <xf numFmtId="0" fontId="4" fillId="0" borderId="0" xfId="0" applyNumberFormat="1" applyFont="1" applyAlignment="1">
      <alignment horizontal="left" vertical="top"/>
    </xf>
    <xf numFmtId="0" fontId="0" fillId="0" borderId="1" xfId="0" applyBorder="1" applyAlignment="1">
      <alignment horizontal="left" wrapText="1"/>
    </xf>
    <xf numFmtId="0" fontId="0" fillId="0" borderId="1" xfId="0" applyBorder="1" applyAlignment="1">
      <alignment horizontal="right" wrapText="1"/>
    </xf>
    <xf numFmtId="1" fontId="0" fillId="0" borderId="0" xfId="0" applyNumberFormat="1" applyBorder="1" applyAlignment="1">
      <alignment/>
    </xf>
    <xf numFmtId="169" fontId="0" fillId="0" borderId="0" xfId="0" applyNumberFormat="1" applyBorder="1" applyAlignment="1">
      <alignment/>
    </xf>
    <xf numFmtId="1" fontId="0" fillId="0" borderId="1" xfId="0" applyNumberFormat="1" applyBorder="1" applyAlignment="1">
      <alignment/>
    </xf>
    <xf numFmtId="0" fontId="0" fillId="0" borderId="0" xfId="0" applyAlignment="1">
      <alignment horizontal="center"/>
    </xf>
    <xf numFmtId="0" fontId="0" fillId="0" borderId="0" xfId="0" applyFill="1" applyBorder="1" applyAlignment="1">
      <alignment horizontal="center"/>
    </xf>
    <xf numFmtId="0" fontId="0" fillId="0" borderId="1" xfId="0" applyFill="1" applyBorder="1" applyAlignment="1">
      <alignment horizontal="center" wrapText="1"/>
    </xf>
    <xf numFmtId="0" fontId="0" fillId="0" borderId="0" xfId="0" applyFill="1" applyBorder="1" applyAlignment="1">
      <alignment horizontal="center" wrapText="1"/>
    </xf>
    <xf numFmtId="0" fontId="0" fillId="0" borderId="0" xfId="0" applyBorder="1" applyAlignment="1">
      <alignment horizontal="center"/>
    </xf>
    <xf numFmtId="0" fontId="4" fillId="0" borderId="0" xfId="0" applyFont="1" applyFill="1" applyAlignment="1">
      <alignment horizontal="right"/>
    </xf>
    <xf numFmtId="2" fontId="0" fillId="0" borderId="0" xfId="0" applyNumberFormat="1" applyFill="1" applyBorder="1" applyAlignment="1">
      <alignment horizontal="center" vertical="top" wrapText="1"/>
    </xf>
    <xf numFmtId="0" fontId="0" fillId="0" borderId="1" xfId="0" applyFill="1" applyBorder="1" applyAlignment="1">
      <alignment horizontal="center"/>
    </xf>
    <xf numFmtId="0" fontId="0" fillId="0" borderId="0" xfId="0" applyFill="1" applyAlignment="1">
      <alignment horizontal="center"/>
    </xf>
    <xf numFmtId="0" fontId="0" fillId="0" borderId="0" xfId="0" applyFont="1" applyFill="1" applyAlignment="1">
      <alignment horizontal="left" vertical="top" wrapText="1"/>
    </xf>
    <xf numFmtId="2" fontId="0" fillId="0" borderId="0" xfId="0" applyNumberFormat="1" applyFill="1" applyBorder="1" applyAlignment="1">
      <alignment horizontal="right" vertical="top" wrapText="1"/>
    </xf>
    <xf numFmtId="0" fontId="0" fillId="0" borderId="0" xfId="0" applyFill="1" applyBorder="1" applyAlignment="1">
      <alignment horizontal="center" vertical="top" wrapText="1"/>
    </xf>
    <xf numFmtId="2" fontId="4" fillId="0" borderId="0" xfId="0" applyNumberFormat="1" applyFont="1" applyFill="1" applyBorder="1" applyAlignment="1">
      <alignment horizontal="right"/>
    </xf>
    <xf numFmtId="0" fontId="0" fillId="0" borderId="0" xfId="0" applyBorder="1" applyAlignment="1">
      <alignment horizontal="right"/>
    </xf>
    <xf numFmtId="0" fontId="0" fillId="0" borderId="0" xfId="0" applyFont="1" applyFill="1" applyBorder="1" applyAlignment="1">
      <alignment horizontal="left"/>
    </xf>
    <xf numFmtId="0" fontId="4" fillId="0" borderId="0" xfId="0" applyFont="1" applyFill="1" applyBorder="1" applyAlignment="1">
      <alignment horizontal="right"/>
    </xf>
    <xf numFmtId="0" fontId="4" fillId="0" borderId="0" xfId="0" applyFont="1" applyBorder="1" applyAlignment="1">
      <alignment/>
    </xf>
    <xf numFmtId="2" fontId="4" fillId="0" borderId="0" xfId="0" applyNumberFormat="1" applyFont="1" applyBorder="1" applyAlignment="1">
      <alignment/>
    </xf>
    <xf numFmtId="0" fontId="0" fillId="0" borderId="0" xfId="0" applyNumberFormat="1" applyAlignment="1">
      <alignment vertical="top" wrapText="1"/>
    </xf>
    <xf numFmtId="0" fontId="0" fillId="0" borderId="2" xfId="0" applyFill="1" applyBorder="1" applyAlignment="1">
      <alignment horizontal="center"/>
    </xf>
    <xf numFmtId="3" fontId="0" fillId="0" borderId="1" xfId="0" applyNumberFormat="1" applyFill="1" applyBorder="1" applyAlignment="1">
      <alignment horizontal="right" wrapText="1"/>
    </xf>
    <xf numFmtId="0" fontId="7" fillId="0" borderId="0" xfId="0" applyFont="1" applyFill="1" applyAlignment="1">
      <alignment/>
    </xf>
    <xf numFmtId="0" fontId="0" fillId="0" borderId="0" xfId="0" applyBorder="1" applyAlignment="1">
      <alignment horizontal="left"/>
    </xf>
    <xf numFmtId="2" fontId="0" fillId="0" borderId="0" xfId="0" applyNumberFormat="1" applyFont="1" applyFill="1" applyAlignment="1">
      <alignment horizontal="left" vertical="top" wrapText="1"/>
    </xf>
    <xf numFmtId="1" fontId="0" fillId="0" borderId="0" xfId="0" applyNumberFormat="1" applyBorder="1" applyAlignment="1">
      <alignment horizontal="right"/>
    </xf>
    <xf numFmtId="0" fontId="4" fillId="0" borderId="0" xfId="0" applyFont="1" applyFill="1" applyBorder="1" applyAlignment="1">
      <alignment horizontal="left"/>
    </xf>
    <xf numFmtId="0" fontId="0" fillId="0" borderId="0" xfId="0" applyFill="1" applyBorder="1" applyAlignment="1">
      <alignment horizontal="left" vertical="top" wrapText="1"/>
    </xf>
    <xf numFmtId="0" fontId="0" fillId="0" borderId="0" xfId="0" applyFont="1" applyAlignment="1">
      <alignment horizontal="right"/>
    </xf>
    <xf numFmtId="1" fontId="4" fillId="0" borderId="0" xfId="0" applyNumberFormat="1" applyFont="1" applyAlignment="1">
      <alignment horizontal="left" vertical="top"/>
    </xf>
    <xf numFmtId="1" fontId="0" fillId="0" borderId="1" xfId="0" applyNumberFormat="1" applyBorder="1" applyAlignment="1">
      <alignment horizontal="right" wrapText="1"/>
    </xf>
    <xf numFmtId="169" fontId="0" fillId="0" borderId="0" xfId="0" applyNumberFormat="1" applyFill="1" applyBorder="1" applyAlignment="1">
      <alignment horizontal="right" wrapText="1"/>
    </xf>
    <xf numFmtId="0" fontId="6" fillId="0" borderId="0" xfId="0" applyFont="1" applyAlignment="1">
      <alignment horizontal="left" vertical="top" wrapText="1"/>
    </xf>
    <xf numFmtId="2" fontId="0" fillId="0" borderId="1" xfId="0" applyNumberFormat="1" applyFill="1" applyBorder="1" applyAlignment="1">
      <alignment horizontal="right" wrapText="1"/>
    </xf>
    <xf numFmtId="4" fontId="4" fillId="0" borderId="0" xfId="0" applyNumberFormat="1" applyFont="1" applyFill="1" applyAlignment="1">
      <alignment horizontal="right"/>
    </xf>
    <xf numFmtId="1" fontId="0" fillId="0" borderId="0" xfId="0" applyNumberFormat="1" applyFill="1" applyBorder="1" applyAlignment="1">
      <alignment/>
    </xf>
    <xf numFmtId="1" fontId="0" fillId="0" borderId="1" xfId="0" applyNumberFormat="1" applyFill="1" applyBorder="1" applyAlignment="1">
      <alignment/>
    </xf>
    <xf numFmtId="169" fontId="0" fillId="0" borderId="1" xfId="0" applyNumberFormat="1" applyFill="1" applyBorder="1" applyAlignment="1">
      <alignment horizontal="right" wrapText="1"/>
    </xf>
    <xf numFmtId="0" fontId="4" fillId="0" borderId="1" xfId="0" applyFont="1" applyBorder="1" applyAlignment="1">
      <alignment horizontal="left"/>
    </xf>
    <xf numFmtId="0" fontId="4" fillId="0" borderId="1" xfId="0" applyFont="1" applyBorder="1" applyAlignment="1">
      <alignment horizontal="right"/>
    </xf>
    <xf numFmtId="3" fontId="4" fillId="0" borderId="1" xfId="0" applyNumberFormat="1" applyFont="1" applyBorder="1" applyAlignment="1">
      <alignment horizontal="right"/>
    </xf>
    <xf numFmtId="2" fontId="4" fillId="0" borderId="1" xfId="0" applyNumberFormat="1" applyFont="1" applyFill="1" applyBorder="1" applyAlignment="1">
      <alignment horizontal="right"/>
    </xf>
    <xf numFmtId="0" fontId="4" fillId="0" borderId="1" xfId="0" applyFont="1" applyFill="1" applyBorder="1" applyAlignment="1">
      <alignment/>
    </xf>
    <xf numFmtId="0" fontId="4" fillId="0" borderId="1" xfId="0" applyFont="1" applyFill="1" applyBorder="1" applyAlignment="1">
      <alignment horizontal="center"/>
    </xf>
    <xf numFmtId="0" fontId="4" fillId="0" borderId="1" xfId="0" applyFont="1" applyFill="1" applyBorder="1" applyAlignment="1">
      <alignment horizontal="center" vertical="top" wrapText="1"/>
    </xf>
    <xf numFmtId="0" fontId="4" fillId="0" borderId="1" xfId="0" applyFont="1" applyFill="1" applyBorder="1" applyAlignment="1">
      <alignment vertical="top" wrapText="1"/>
    </xf>
    <xf numFmtId="3" fontId="4" fillId="0" borderId="1" xfId="0" applyNumberFormat="1" applyFont="1" applyFill="1" applyBorder="1" applyAlignment="1">
      <alignment horizontal="right"/>
    </xf>
    <xf numFmtId="0" fontId="4" fillId="0" borderId="1" xfId="0" applyFont="1" applyFill="1" applyBorder="1" applyAlignment="1">
      <alignment horizontal="right" vertical="top" wrapText="1"/>
    </xf>
    <xf numFmtId="0" fontId="4" fillId="0" borderId="0" xfId="0" applyFont="1" applyFill="1" applyBorder="1" applyAlignment="1">
      <alignment horizontal="center"/>
    </xf>
    <xf numFmtId="0" fontId="4" fillId="0" borderId="0" xfId="0" applyFont="1" applyFill="1" applyBorder="1" applyAlignment="1">
      <alignment horizontal="center" vertical="top" wrapText="1"/>
    </xf>
    <xf numFmtId="0" fontId="4" fillId="0" borderId="0" xfId="0" applyFont="1" applyFill="1" applyBorder="1" applyAlignment="1">
      <alignment vertical="top" wrapText="1"/>
    </xf>
    <xf numFmtId="0" fontId="0" fillId="0" borderId="0" xfId="0" applyFont="1" applyFill="1" applyBorder="1" applyAlignment="1">
      <alignment/>
    </xf>
    <xf numFmtId="0" fontId="4" fillId="0" borderId="0" xfId="0" applyFont="1" applyFill="1" applyBorder="1" applyAlignment="1">
      <alignment horizontal="right" vertical="top" wrapText="1"/>
    </xf>
    <xf numFmtId="0" fontId="4" fillId="0" borderId="0" xfId="0" applyFont="1" applyBorder="1" applyAlignment="1">
      <alignment horizontal="left"/>
    </xf>
    <xf numFmtId="0" fontId="4" fillId="0" borderId="0" xfId="0" applyFont="1" applyBorder="1" applyAlignment="1">
      <alignment horizontal="right"/>
    </xf>
    <xf numFmtId="3" fontId="4" fillId="0" borderId="0" xfId="0" applyNumberFormat="1" applyFont="1" applyBorder="1" applyAlignment="1">
      <alignment horizontal="right"/>
    </xf>
    <xf numFmtId="0" fontId="4" fillId="0" borderId="1" xfId="0" applyFont="1" applyBorder="1" applyAlignment="1">
      <alignment horizontal="center"/>
    </xf>
    <xf numFmtId="2" fontId="0" fillId="0" borderId="0" xfId="0" applyNumberFormat="1" applyBorder="1" applyAlignment="1">
      <alignment vertical="top" wrapText="1"/>
    </xf>
    <xf numFmtId="3" fontId="0" fillId="0" borderId="0" xfId="0" applyNumberFormat="1" applyFill="1" applyAlignment="1">
      <alignment/>
    </xf>
    <xf numFmtId="0" fontId="0" fillId="0" borderId="1" xfId="0" applyFont="1" applyFill="1" applyBorder="1" applyAlignment="1">
      <alignment horizontal="left"/>
    </xf>
    <xf numFmtId="0" fontId="4" fillId="0" borderId="1" xfId="0" applyFont="1" applyFill="1" applyBorder="1" applyAlignment="1">
      <alignment horizontal="right"/>
    </xf>
    <xf numFmtId="2" fontId="0" fillId="0" borderId="0" xfId="0" applyNumberFormat="1" applyBorder="1" applyAlignment="1">
      <alignment horizontal="right"/>
    </xf>
    <xf numFmtId="4" fontId="0" fillId="0" borderId="0" xfId="0" applyNumberFormat="1" applyBorder="1" applyAlignment="1">
      <alignment horizontal="right"/>
    </xf>
    <xf numFmtId="0" fontId="0" fillId="0" borderId="0" xfId="0" applyNumberFormat="1" applyAlignment="1">
      <alignment horizontal="left" vertical="top" wrapText="1"/>
    </xf>
    <xf numFmtId="0" fontId="0" fillId="0" borderId="1" xfId="0" applyBorder="1" applyAlignment="1">
      <alignment horizontal="center"/>
    </xf>
    <xf numFmtId="0" fontId="6" fillId="0" borderId="0" xfId="0" applyFont="1" applyAlignment="1">
      <alignment vertical="top" wrapText="1"/>
    </xf>
    <xf numFmtId="0" fontId="0" fillId="0" borderId="0" xfId="0" applyFont="1" applyAlignment="1">
      <alignment vertical="top" wrapText="1"/>
    </xf>
    <xf numFmtId="0" fontId="6" fillId="0" borderId="0" xfId="0" applyNumberFormat="1" applyFont="1" applyAlignment="1">
      <alignment horizontal="left" vertical="top" wrapText="1"/>
    </xf>
    <xf numFmtId="0" fontId="6" fillId="0" borderId="0" xfId="0" applyFont="1" applyFill="1" applyBorder="1" applyAlignment="1">
      <alignment horizontal="left" vertical="top" wrapText="1"/>
    </xf>
    <xf numFmtId="0" fontId="0" fillId="0" borderId="0" xfId="0" applyFill="1" applyAlignment="1">
      <alignment horizontal="right" wrapText="1"/>
    </xf>
    <xf numFmtId="0" fontId="0" fillId="0" borderId="0" xfId="0" applyAlignment="1">
      <alignment horizontal="right" wrapText="1"/>
    </xf>
    <xf numFmtId="0" fontId="0" fillId="0" borderId="0" xfId="0" applyFont="1" applyAlignment="1">
      <alignment horizontal="right" wrapText="1"/>
    </xf>
    <xf numFmtId="0" fontId="0" fillId="0" borderId="0" xfId="0" applyAlignment="1">
      <alignment wrapText="1"/>
    </xf>
    <xf numFmtId="0" fontId="0" fillId="0" borderId="0" xfId="0" applyBorder="1" applyAlignment="1">
      <alignment wrapText="1"/>
    </xf>
    <xf numFmtId="0" fontId="0" fillId="0" borderId="1" xfId="0" applyFill="1" applyBorder="1" applyAlignment="1">
      <alignment wrapText="1"/>
    </xf>
    <xf numFmtId="1" fontId="4" fillId="0" borderId="0" xfId="0" applyNumberFormat="1" applyFont="1" applyBorder="1" applyAlignment="1">
      <alignment horizontal="right"/>
    </xf>
    <xf numFmtId="0" fontId="0" fillId="0" borderId="0" xfId="0" applyNumberFormat="1" applyAlignment="1">
      <alignment horizontal="left" vertical="top" wrapText="1"/>
    </xf>
    <xf numFmtId="3" fontId="0" fillId="0" borderId="0" xfId="0" applyNumberFormat="1" applyFill="1" applyBorder="1" applyAlignment="1">
      <alignment horizontal="right" wrapText="1"/>
    </xf>
    <xf numFmtId="0" fontId="0" fillId="0" borderId="1" xfId="0" applyBorder="1" applyAlignment="1">
      <alignment/>
    </xf>
    <xf numFmtId="0" fontId="6" fillId="0" borderId="0" xfId="0" applyNumberFormat="1" applyFont="1" applyAlignment="1">
      <alignment horizontal="left" vertical="top" wrapText="1"/>
    </xf>
    <xf numFmtId="0" fontId="6" fillId="0" borderId="0" xfId="0" applyFont="1" applyFill="1" applyBorder="1" applyAlignment="1">
      <alignment horizontal="left" vertical="top" wrapText="1"/>
    </xf>
    <xf numFmtId="0" fontId="0" fillId="0" borderId="2" xfId="0" applyFill="1" applyBorder="1" applyAlignment="1">
      <alignment horizontal="center" vertical="top" wrapText="1"/>
    </xf>
    <xf numFmtId="0" fontId="0" fillId="0" borderId="0" xfId="0" applyFill="1" applyBorder="1" applyAlignment="1">
      <alignment horizontal="center" vertical="top" wrapText="1"/>
    </xf>
    <xf numFmtId="0" fontId="0" fillId="0" borderId="1" xfId="0" applyFill="1" applyBorder="1" applyAlignment="1">
      <alignment horizontal="center" vertical="top" wrapText="1"/>
    </xf>
    <xf numFmtId="0" fontId="0" fillId="0" borderId="1" xfId="0" applyFill="1" applyBorder="1" applyAlignment="1">
      <alignment horizontal="center" wrapText="1"/>
    </xf>
    <xf numFmtId="1" fontId="0" fillId="0" borderId="0" xfId="0" applyNumberFormat="1" applyFill="1" applyBorder="1" applyAlignment="1">
      <alignment horizontal="right" vertical="top" wrapText="1"/>
    </xf>
    <xf numFmtId="1" fontId="0" fillId="0" borderId="1" xfId="0" applyNumberFormat="1" applyFill="1" applyBorder="1" applyAlignment="1">
      <alignment horizontal="right" vertical="top" wrapText="1"/>
    </xf>
    <xf numFmtId="0" fontId="6" fillId="0" borderId="0" xfId="0" applyFont="1" applyAlignment="1">
      <alignment horizontal="left" vertical="top" wrapText="1"/>
    </xf>
    <xf numFmtId="176" fontId="0" fillId="0" borderId="0" xfId="0" applyNumberFormat="1" applyFill="1" applyAlignment="1">
      <alignment horizontal="left" vertical="top" wrapText="1"/>
    </xf>
    <xf numFmtId="0" fontId="0" fillId="0" borderId="1" xfId="0" applyFill="1" applyBorder="1" applyAlignment="1">
      <alignment horizontal="center"/>
    </xf>
    <xf numFmtId="3" fontId="0" fillId="0" borderId="0" xfId="0" applyNumberFormat="1" applyFill="1" applyBorder="1" applyAlignment="1">
      <alignment horizontal="right" vertical="top" wrapText="1"/>
    </xf>
    <xf numFmtId="3" fontId="0" fillId="0" borderId="1" xfId="0" applyNumberFormat="1" applyFill="1" applyBorder="1" applyAlignment="1">
      <alignment horizontal="right" vertical="top" wrapText="1"/>
    </xf>
    <xf numFmtId="0" fontId="0" fillId="0" borderId="0" xfId="0" applyFill="1" applyAlignment="1">
      <alignment horizontal="center" wrapText="1"/>
    </xf>
    <xf numFmtId="0" fontId="0" fillId="0" borderId="0" xfId="0" applyFill="1" applyBorder="1" applyAlignment="1">
      <alignment horizontal="center" wrapText="1"/>
    </xf>
    <xf numFmtId="0" fontId="0" fillId="0" borderId="0" xfId="0" applyFill="1" applyBorder="1" applyAlignment="1">
      <alignment horizontal="left" vertical="top" wrapText="1"/>
    </xf>
    <xf numFmtId="0" fontId="0" fillId="0" borderId="0" xfId="0" applyBorder="1" applyAlignment="1">
      <alignment horizontal="right" vertical="top" wrapText="1"/>
    </xf>
    <xf numFmtId="0" fontId="0" fillId="0" borderId="1" xfId="0" applyBorder="1" applyAlignment="1">
      <alignment horizontal="right" vertical="top" wrapText="1"/>
    </xf>
    <xf numFmtId="169" fontId="0" fillId="0" borderId="2" xfId="0" applyNumberFormat="1" applyBorder="1" applyAlignment="1">
      <alignment horizontal="center"/>
    </xf>
    <xf numFmtId="2" fontId="0" fillId="0" borderId="0" xfId="0" applyNumberFormat="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chartsheet" Target="chartsheets/sheet1.xml" /><Relationship Id="rId8" Type="http://schemas.openxmlformats.org/officeDocument/2006/relationships/chartsheet" Target="chartsheets/sheet2.xml" /><Relationship Id="rId9" Type="http://schemas.openxmlformats.org/officeDocument/2006/relationships/worksheet" Target="worksheets/sheet7.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U.S. Corn Use for Fuel Ethanol, 
1980-2006, with Projection to 2008</a:t>
            </a:r>
          </a:p>
        </c:rich>
      </c:tx>
      <c:layout/>
      <c:spPr>
        <a:noFill/>
        <a:ln>
          <a:noFill/>
        </a:ln>
      </c:spPr>
    </c:title>
    <c:plotArea>
      <c:layout>
        <c:manualLayout>
          <c:xMode val="edge"/>
          <c:yMode val="edge"/>
          <c:x val="0.05875"/>
          <c:y val="0.16825"/>
          <c:w val="0.923"/>
          <c:h val="0.766"/>
        </c:manualLayout>
      </c:layout>
      <c:scatterChart>
        <c:scatterStyle val="line"/>
        <c:varyColors val="0"/>
        <c:ser>
          <c:idx val="1"/>
          <c:order val="0"/>
          <c:tx>
            <c:v>EPI Projections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27"/>
            <c:spPr>
              <a:ln w="12700">
                <a:solidFill>
                  <a:srgbClr val="000000"/>
                </a:solidFill>
                <a:prstDash val="sysDot"/>
              </a:ln>
            </c:spPr>
            <c:marker>
              <c:symbol val="none"/>
            </c:marker>
          </c:dPt>
          <c:dPt>
            <c:idx val="28"/>
            <c:spPr>
              <a:ln w="12700">
                <a:solidFill>
                  <a:srgbClr val="000000"/>
                </a:solidFill>
                <a:prstDash val="sysDot"/>
              </a:ln>
            </c:spPr>
            <c:marker>
              <c:symbol val="none"/>
            </c:marker>
          </c:dPt>
          <c:xVal>
            <c:strLit>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8">
                <c:v>2008</c:v>
              </c:pt>
            </c:strLit>
          </c:xVal>
          <c:yVal>
            <c:numLit>
              <c:ptCount val="29"/>
              <c:pt idx="0">
                <c:v>0.889035</c:v>
              </c:pt>
              <c:pt idx="1">
                <c:v>2.184486</c:v>
              </c:pt>
              <c:pt idx="2">
                <c:v>3.55614</c:v>
              </c:pt>
              <c:pt idx="3">
                <c:v>4.06416</c:v>
              </c:pt>
              <c:pt idx="4">
                <c:v>5.893032</c:v>
              </c:pt>
              <c:pt idx="5">
                <c:v>6.883671</c:v>
              </c:pt>
              <c:pt idx="6">
                <c:v>7.36603599</c:v>
              </c:pt>
              <c:pt idx="7">
                <c:v>7.090689149999999</c:v>
              </c:pt>
              <c:pt idx="8">
                <c:v>7.3015174499999995</c:v>
              </c:pt>
              <c:pt idx="9">
                <c:v>8.16515145</c:v>
              </c:pt>
              <c:pt idx="10">
                <c:v>8.86672707</c:v>
              </c:pt>
              <c:pt idx="11">
                <c:v>10.11620226</c:v>
              </c:pt>
              <c:pt idx="12">
                <c:v>10.80837951</c:v>
              </c:pt>
              <c:pt idx="13">
                <c:v>11.64026226</c:v>
              </c:pt>
              <c:pt idx="14">
                <c:v>13.53339879</c:v>
              </c:pt>
              <c:pt idx="15">
                <c:v>10.05066768</c:v>
              </c:pt>
              <c:pt idx="16">
                <c:v>10.88991672</c:v>
              </c:pt>
              <c:pt idx="17">
                <c:v>12.22067511</c:v>
              </c:pt>
              <c:pt idx="18">
                <c:v>13.355845799999999</c:v>
              </c:pt>
              <c:pt idx="19">
                <c:v>14.37086976</c:v>
              </c:pt>
              <c:pt idx="20">
                <c:v>15.941413590000002</c:v>
              </c:pt>
              <c:pt idx="21">
                <c:v>17.93183595</c:v>
              </c:pt>
              <c:pt idx="22">
                <c:v>25.2866955</c:v>
              </c:pt>
              <c:pt idx="23">
                <c:v>29.65693755</c:v>
              </c:pt>
              <c:pt idx="24">
                <c:v>33.60730107</c:v>
              </c:pt>
              <c:pt idx="25">
                <c:v>40.71112</c:v>
              </c:pt>
              <c:pt idx="26">
                <c:v>54.61215</c:v>
              </c:pt>
              <c:pt idx="28">
                <c:v>139.32</c:v>
              </c:pt>
            </c:numLit>
          </c:yVal>
          <c:smooth val="0"/>
        </c:ser>
        <c:axId val="57730595"/>
        <c:axId val="49813308"/>
      </c:scatterChart>
      <c:valAx>
        <c:axId val="57730595"/>
        <c:scaling>
          <c:orientation val="minMax"/>
          <c:min val="1980"/>
        </c:scaling>
        <c:axPos val="b"/>
        <c:title>
          <c:tx>
            <c:rich>
              <a:bodyPr vert="horz" rot="0" anchor="ctr"/>
              <a:lstStyle/>
              <a:p>
                <a:pPr algn="ctr">
                  <a:defRPr/>
                </a:pPr>
                <a:r>
                  <a:rPr lang="en-US" cap="none" sz="1000" b="0" i="0" u="none" baseline="0">
                    <a:latin typeface="Arial"/>
                    <a:ea typeface="Arial"/>
                    <a:cs typeface="Arial"/>
                  </a:rPr>
                  <a:t>Source: USDA, projection by Earth Policy Institute</a:t>
                </a:r>
              </a:p>
            </c:rich>
          </c:tx>
          <c:layout/>
          <c:overlay val="0"/>
          <c:spPr>
            <a:noFill/>
            <a:ln>
              <a:noFill/>
            </a:ln>
          </c:spPr>
        </c:title>
        <c:delete val="0"/>
        <c:numFmt formatCode="General" sourceLinked="1"/>
        <c:majorTickMark val="out"/>
        <c:minorTickMark val="none"/>
        <c:tickLblPos val="nextTo"/>
        <c:crossAx val="49813308"/>
        <c:crosses val="autoZero"/>
        <c:crossBetween val="midCat"/>
        <c:dispUnits/>
        <c:majorUnit val="5"/>
        <c:minorUnit val="1"/>
      </c:valAx>
      <c:valAx>
        <c:axId val="49813308"/>
        <c:scaling>
          <c:orientation val="minMax"/>
        </c:scaling>
        <c:axPos val="l"/>
        <c:title>
          <c:tx>
            <c:rich>
              <a:bodyPr vert="horz" rot="-5400000" anchor="ctr"/>
              <a:lstStyle/>
              <a:p>
                <a:pPr algn="ctr">
                  <a:defRPr/>
                </a:pPr>
                <a:r>
                  <a:rPr lang="en-US" cap="none" sz="1200" b="0" i="0" u="none" baseline="0">
                    <a:latin typeface="Arial"/>
                    <a:ea typeface="Arial"/>
                    <a:cs typeface="Arial"/>
                  </a:rPr>
                  <a:t> </a:t>
                </a:r>
              </a:p>
            </c:rich>
          </c:tx>
          <c:layout/>
          <c:overlay val="0"/>
          <c:spPr>
            <a:noFill/>
            <a:ln>
              <a:noFill/>
            </a:ln>
          </c:spPr>
        </c:title>
        <c:majorGridlines/>
        <c:delete val="0"/>
        <c:numFmt formatCode="General" sourceLinked="1"/>
        <c:majorTickMark val="out"/>
        <c:minorTickMark val="none"/>
        <c:tickLblPos val="nextTo"/>
        <c:crossAx val="57730595"/>
        <c:crosses val="autoZero"/>
        <c:crossBetween val="midCat"/>
        <c:dispUnits/>
      </c:valAx>
      <c:spPr>
        <a:noFill/>
        <a:ln w="1270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U.S. Corn Use for Fuel Ethanol and for Export, 
1980-2006</a:t>
            </a:r>
          </a:p>
        </c:rich>
      </c:tx>
      <c:layout/>
      <c:spPr>
        <a:noFill/>
        <a:ln>
          <a:noFill/>
        </a:ln>
      </c:spPr>
    </c:title>
    <c:plotArea>
      <c:layout/>
      <c:scatterChart>
        <c:scatterStyle val="line"/>
        <c:varyColors val="0"/>
        <c:ser>
          <c:idx val="1"/>
          <c:order val="0"/>
          <c:tx>
            <c:v>Ethanol</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27"/>
            <c:spPr>
              <a:ln w="12700">
                <a:solidFill>
                  <a:srgbClr val="000000"/>
                </a:solidFill>
                <a:prstDash val="sysDot"/>
              </a:ln>
            </c:spPr>
            <c:marker>
              <c:symbol val="none"/>
            </c:marker>
          </c:dPt>
          <c:dPt>
            <c:idx val="28"/>
            <c:spPr>
              <a:ln w="12700">
                <a:solidFill>
                  <a:srgbClr val="000000"/>
                </a:solidFill>
                <a:prstDash val="sysDot"/>
              </a:ln>
            </c:spPr>
            <c:marker>
              <c:symbol val="none"/>
            </c:marker>
          </c:dPt>
          <c:xVal>
            <c:numLit>
              <c:ptCount val="27"/>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numLit>
          </c:xVal>
          <c:yVal>
            <c:numLit>
              <c:ptCount val="27"/>
              <c:pt idx="0">
                <c:v>0.889035</c:v>
              </c:pt>
              <c:pt idx="1">
                <c:v>2.184486</c:v>
              </c:pt>
              <c:pt idx="2">
                <c:v>3.55614</c:v>
              </c:pt>
              <c:pt idx="3">
                <c:v>4.06416</c:v>
              </c:pt>
              <c:pt idx="4">
                <c:v>5.893032</c:v>
              </c:pt>
              <c:pt idx="5">
                <c:v>6.883671</c:v>
              </c:pt>
              <c:pt idx="6">
                <c:v>7.36603599</c:v>
              </c:pt>
              <c:pt idx="7">
                <c:v>7.090689149999999</c:v>
              </c:pt>
              <c:pt idx="8">
                <c:v>7.3015174499999995</c:v>
              </c:pt>
              <c:pt idx="9">
                <c:v>8.16515145</c:v>
              </c:pt>
              <c:pt idx="10">
                <c:v>8.86672707</c:v>
              </c:pt>
              <c:pt idx="11">
                <c:v>10.11620226</c:v>
              </c:pt>
              <c:pt idx="12">
                <c:v>10.80837951</c:v>
              </c:pt>
              <c:pt idx="13">
                <c:v>11.64026226</c:v>
              </c:pt>
              <c:pt idx="14">
                <c:v>13.53339879</c:v>
              </c:pt>
              <c:pt idx="15">
                <c:v>10.05066768</c:v>
              </c:pt>
              <c:pt idx="16">
                <c:v>10.88991672</c:v>
              </c:pt>
              <c:pt idx="17">
                <c:v>12.22067511</c:v>
              </c:pt>
              <c:pt idx="18">
                <c:v>13.355845799999999</c:v>
              </c:pt>
              <c:pt idx="19">
                <c:v>14.37086976</c:v>
              </c:pt>
              <c:pt idx="20">
                <c:v>15.941413590000002</c:v>
              </c:pt>
              <c:pt idx="21">
                <c:v>17.93183595</c:v>
              </c:pt>
              <c:pt idx="22">
                <c:v>25.2866955</c:v>
              </c:pt>
              <c:pt idx="23">
                <c:v>29.65693755</c:v>
              </c:pt>
              <c:pt idx="24">
                <c:v>33.60730107</c:v>
              </c:pt>
              <c:pt idx="25">
                <c:v>40.71112</c:v>
              </c:pt>
              <c:pt idx="26">
                <c:v>54.61215</c:v>
              </c:pt>
            </c:numLit>
          </c:yVal>
          <c:smooth val="0"/>
        </c:ser>
        <c:ser>
          <c:idx val="0"/>
          <c:order val="1"/>
          <c:tx>
            <c:v>Exports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27"/>
            <c:spPr>
              <a:ln w="12700">
                <a:solidFill>
                  <a:srgbClr val="000000"/>
                </a:solidFill>
                <a:prstDash val="sysDot"/>
              </a:ln>
            </c:spPr>
            <c:marker>
              <c:symbol val="none"/>
            </c:marker>
          </c:dPt>
          <c:dPt>
            <c:idx val="28"/>
            <c:spPr>
              <a:ln w="12700">
                <a:solidFill>
                  <a:srgbClr val="000000"/>
                </a:solidFill>
                <a:prstDash val="sysDot"/>
              </a:ln>
            </c:spPr>
            <c:marker>
              <c:symbol val="none"/>
            </c:marker>
          </c:dPt>
          <c:xVal>
            <c:numLit>
              <c:ptCount val="27"/>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numLit>
          </c:xVal>
          <c:yVal>
            <c:numLit>
              <c:ptCount val="27"/>
              <c:pt idx="0">
                <c:v>60.737</c:v>
              </c:pt>
              <c:pt idx="1">
                <c:v>50.72</c:v>
              </c:pt>
              <c:pt idx="2">
                <c:v>46.264</c:v>
              </c:pt>
              <c:pt idx="3">
                <c:v>47.917</c:v>
              </c:pt>
              <c:pt idx="4">
                <c:v>46.999</c:v>
              </c:pt>
              <c:pt idx="5">
                <c:v>31.176</c:v>
              </c:pt>
              <c:pt idx="6">
                <c:v>37.911</c:v>
              </c:pt>
              <c:pt idx="7">
                <c:v>43.599</c:v>
              </c:pt>
              <c:pt idx="8">
                <c:v>51.525</c:v>
              </c:pt>
              <c:pt idx="9">
                <c:v>60.132</c:v>
              </c:pt>
              <c:pt idx="10">
                <c:v>43.858</c:v>
              </c:pt>
              <c:pt idx="11">
                <c:v>40.233</c:v>
              </c:pt>
              <c:pt idx="12">
                <c:v>42.249</c:v>
              </c:pt>
              <c:pt idx="13">
                <c:v>33.741</c:v>
              </c:pt>
              <c:pt idx="14">
                <c:v>55.311</c:v>
              </c:pt>
              <c:pt idx="15">
                <c:v>56.589</c:v>
              </c:pt>
              <c:pt idx="16">
                <c:v>45.655</c:v>
              </c:pt>
              <c:pt idx="17">
                <c:v>38.214</c:v>
              </c:pt>
              <c:pt idx="18">
                <c:v>50.401</c:v>
              </c:pt>
              <c:pt idx="19">
                <c:v>49.191</c:v>
              </c:pt>
              <c:pt idx="20">
                <c:v>49.313</c:v>
              </c:pt>
              <c:pt idx="21">
                <c:v>48.383</c:v>
              </c:pt>
              <c:pt idx="22">
                <c:v>40.334</c:v>
              </c:pt>
              <c:pt idx="23">
                <c:v>48.258</c:v>
              </c:pt>
              <c:pt idx="24">
                <c:v>46.181</c:v>
              </c:pt>
              <c:pt idx="25">
                <c:v>54.545</c:v>
              </c:pt>
              <c:pt idx="26">
                <c:v>55.883</c:v>
              </c:pt>
            </c:numLit>
          </c:yVal>
          <c:smooth val="0"/>
        </c:ser>
        <c:axId val="45666589"/>
        <c:axId val="8346118"/>
      </c:scatterChart>
      <c:valAx>
        <c:axId val="45666589"/>
        <c:scaling>
          <c:orientation val="minMax"/>
          <c:min val="1980"/>
        </c:scaling>
        <c:axPos val="b"/>
        <c:title>
          <c:tx>
            <c:rich>
              <a:bodyPr vert="horz" rot="0" anchor="ctr"/>
              <a:lstStyle/>
              <a:p>
                <a:pPr algn="ctr">
                  <a:defRPr/>
                </a:pPr>
                <a:r>
                  <a:rPr lang="en-US" cap="none" sz="1000" b="0" i="0" u="none" baseline="0">
                    <a:latin typeface="Arial"/>
                    <a:ea typeface="Arial"/>
                    <a:cs typeface="Arial"/>
                  </a:rPr>
                  <a:t>Source: USDA</a:t>
                </a:r>
              </a:p>
            </c:rich>
          </c:tx>
          <c:layout/>
          <c:overlay val="0"/>
          <c:spPr>
            <a:noFill/>
            <a:ln>
              <a:noFill/>
            </a:ln>
          </c:spPr>
        </c:title>
        <c:delete val="0"/>
        <c:numFmt formatCode="General" sourceLinked="1"/>
        <c:majorTickMark val="out"/>
        <c:minorTickMark val="none"/>
        <c:tickLblPos val="nextTo"/>
        <c:crossAx val="8346118"/>
        <c:crosses val="autoZero"/>
        <c:crossBetween val="midCat"/>
        <c:dispUnits/>
        <c:majorUnit val="5"/>
        <c:minorUnit val="1"/>
      </c:valAx>
      <c:valAx>
        <c:axId val="8346118"/>
        <c:scaling>
          <c:orientation val="minMax"/>
        </c:scaling>
        <c:axPos val="l"/>
        <c:title>
          <c:tx>
            <c:rich>
              <a:bodyPr vert="horz" rot="-5400000" anchor="ctr"/>
              <a:lstStyle/>
              <a:p>
                <a:pPr algn="ctr">
                  <a:defRPr/>
                </a:pPr>
                <a:r>
                  <a:rPr lang="en-US" cap="none" sz="1200" b="0" i="0" u="none" baseline="0">
                    <a:latin typeface="Arial"/>
                    <a:ea typeface="Arial"/>
                    <a:cs typeface="Arial"/>
                  </a:rPr>
                  <a:t> </a:t>
                </a:r>
              </a:p>
            </c:rich>
          </c:tx>
          <c:layout/>
          <c:overlay val="0"/>
          <c:spPr>
            <a:noFill/>
            <a:ln>
              <a:noFill/>
            </a:ln>
          </c:spPr>
        </c:title>
        <c:majorGridlines/>
        <c:delete val="0"/>
        <c:numFmt formatCode="General" sourceLinked="1"/>
        <c:majorTickMark val="out"/>
        <c:minorTickMark val="none"/>
        <c:tickLblPos val="nextTo"/>
        <c:crossAx val="45666589"/>
        <c:crosses val="autoZero"/>
        <c:crossBetween val="midCat"/>
        <c:dispUnits/>
      </c:valAx>
      <c:spPr>
        <a:noFill/>
        <a:ln w="1270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sheet1.xml><?xml version="1.0" encoding="utf-8"?>
<chartsheet xmlns="http://schemas.openxmlformats.org/spreadsheetml/2006/main" xmlns:r="http://schemas.openxmlformats.org/officeDocument/2006/relationships">
  <sheetPr codeName="Chart7"/>
  <sheetViews>
    <sheetView workbookViewId="0"/>
  </sheetViews>
  <pageMargins left="1" right="1" top="1" bottom="4.5" header="0.5" footer="0.5"/>
  <pageSetup horizontalDpi="600" verticalDpi="600" orientation="portrait"/>
  <drawing r:id="rId1"/>
</chartsheet>
</file>

<file path=xl/chartsheets/sheet2.xml><?xml version="1.0" encoding="utf-8"?>
<chartsheet xmlns="http://schemas.openxmlformats.org/spreadsheetml/2006/main" xmlns:r="http://schemas.openxmlformats.org/officeDocument/2006/relationships">
  <sheetPr codeName="Chart6"/>
  <sheetViews>
    <sheetView workbookViewId="0"/>
  </sheetViews>
  <pageMargins left="1" right="1" top="1" bottom="4.5" header="0.5" footer="0.5"/>
  <pageSetup horizontalDpi="600" verticalDpi="600" orientation="portrait"/>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0.358</cdr:y>
    </cdr:from>
    <cdr:to>
      <cdr:x>0.08675</cdr:x>
      <cdr:y>0.68125</cdr:y>
    </cdr:to>
    <cdr:sp>
      <cdr:nvSpPr>
        <cdr:cNvPr id="1" name="TextBox 1"/>
        <cdr:cNvSpPr txBox="1">
          <a:spLocks noChangeArrowheads="1"/>
        </cdr:cNvSpPr>
      </cdr:nvSpPr>
      <cdr:spPr>
        <a:xfrm>
          <a:off x="0" y="1790700"/>
          <a:ext cx="514350" cy="1619250"/>
        </a:xfrm>
        <a:prstGeom prst="rect">
          <a:avLst/>
        </a:prstGeom>
        <a:noFill/>
        <a:ln w="1" cmpd="sng">
          <a:noFill/>
        </a:ln>
      </cdr:spPr>
      <cdr:txBody>
        <a:bodyPr vertOverflow="clip" wrap="square" anchor="ctr" vert="vert270"/>
        <a:p>
          <a:pPr algn="ctr">
            <a:defRPr/>
          </a:pPr>
          <a:r>
            <a:rPr lang="en-US" cap="none" sz="1200" b="0" i="0" u="none" baseline="0">
              <a:latin typeface="Arial"/>
              <a:ea typeface="Arial"/>
              <a:cs typeface="Arial"/>
            </a:rPr>
            <a:t>Million Tons</a:t>
          </a:r>
        </a:p>
      </cdr:txBody>
    </cdr:sp>
  </cdr:relSizeAnchor>
  <cdr:relSizeAnchor xmlns:cdr="http://schemas.openxmlformats.org/drawingml/2006/chartDrawing">
    <cdr:from>
      <cdr:x>0.84475</cdr:x>
      <cdr:y>0.2915</cdr:y>
    </cdr:from>
    <cdr:to>
      <cdr:x>0.89875</cdr:x>
      <cdr:y>0.63725</cdr:y>
    </cdr:to>
    <cdr:sp>
      <cdr:nvSpPr>
        <cdr:cNvPr id="2" name="Line 2"/>
        <cdr:cNvSpPr>
          <a:spLocks/>
        </cdr:cNvSpPr>
      </cdr:nvSpPr>
      <cdr:spPr>
        <a:xfrm flipV="1">
          <a:off x="5010150" y="1457325"/>
          <a:ext cx="323850" cy="1733550"/>
        </a:xfrm>
        <a:prstGeom prst="line">
          <a:avLst/>
        </a:prstGeom>
        <a:noFill/>
        <a:ln w="9525" cmpd="sng">
          <a:solidFill>
            <a:srgbClr val="000000"/>
          </a:solidFill>
          <a:prstDash val="lgDash"/>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0.66775</cdr:x>
      <cdr:y>0.7215</cdr:y>
    </cdr:from>
    <cdr:to>
      <cdr:x>0.93525</cdr:x>
      <cdr:y>0.762</cdr:y>
    </cdr:to>
    <cdr:sp>
      <cdr:nvSpPr>
        <cdr:cNvPr id="1" name="TextBox 1"/>
        <cdr:cNvSpPr txBox="1">
          <a:spLocks noChangeArrowheads="1"/>
        </cdr:cNvSpPr>
      </cdr:nvSpPr>
      <cdr:spPr>
        <a:xfrm>
          <a:off x="3962400" y="3619500"/>
          <a:ext cx="1590675" cy="20002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Corn Used for Fuel Ethanol</a:t>
          </a:r>
        </a:p>
      </cdr:txBody>
    </cdr:sp>
  </cdr:relSizeAnchor>
  <cdr:relSizeAnchor xmlns:cdr="http://schemas.openxmlformats.org/drawingml/2006/chartDrawing">
    <cdr:from>
      <cdr:x>0.64125</cdr:x>
      <cdr:y>0.3285</cdr:y>
    </cdr:from>
    <cdr:to>
      <cdr:x>0.77825</cdr:x>
      <cdr:y>0.369</cdr:y>
    </cdr:to>
    <cdr:sp>
      <cdr:nvSpPr>
        <cdr:cNvPr id="2" name="TextBox 2"/>
        <cdr:cNvSpPr txBox="1">
          <a:spLocks noChangeArrowheads="1"/>
        </cdr:cNvSpPr>
      </cdr:nvSpPr>
      <cdr:spPr>
        <a:xfrm>
          <a:off x="3800475" y="1647825"/>
          <a:ext cx="809625" cy="20002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Corn Exports</a:t>
          </a:r>
        </a:p>
      </cdr:txBody>
    </cdr:sp>
  </cdr:relSizeAnchor>
  <cdr:relSizeAnchor xmlns:cdr="http://schemas.openxmlformats.org/drawingml/2006/chartDrawing">
    <cdr:from>
      <cdr:x>0</cdr:x>
      <cdr:y>0.358</cdr:y>
    </cdr:from>
    <cdr:to>
      <cdr:x>0.07825</cdr:x>
      <cdr:y>0.68125</cdr:y>
    </cdr:to>
    <cdr:sp>
      <cdr:nvSpPr>
        <cdr:cNvPr id="3" name="TextBox 3"/>
        <cdr:cNvSpPr txBox="1">
          <a:spLocks noChangeArrowheads="1"/>
        </cdr:cNvSpPr>
      </cdr:nvSpPr>
      <cdr:spPr>
        <a:xfrm>
          <a:off x="0" y="1790700"/>
          <a:ext cx="466725" cy="1619250"/>
        </a:xfrm>
        <a:prstGeom prst="rect">
          <a:avLst/>
        </a:prstGeom>
        <a:noFill/>
        <a:ln w="1" cmpd="sng">
          <a:noFill/>
        </a:ln>
      </cdr:spPr>
      <cdr:txBody>
        <a:bodyPr vertOverflow="clip" wrap="square" anchor="ctr" vert="vert270"/>
        <a:p>
          <a:pPr algn="ctr">
            <a:defRPr/>
          </a:pPr>
          <a:r>
            <a:rPr lang="en-US" cap="none" sz="1200" b="0" i="0" u="none" baseline="0">
              <a:latin typeface="Arial"/>
              <a:ea typeface="Arial"/>
              <a:cs typeface="Arial"/>
            </a:rPr>
            <a:t>Million Tons</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6">
    <pageSetUpPr fitToPage="1"/>
  </sheetPr>
  <dimension ref="A1:M419"/>
  <sheetViews>
    <sheetView tabSelected="1" zoomScaleSheetLayoutView="100" workbookViewId="0" topLeftCell="A1">
      <selection activeCell="A1" sqref="A1"/>
    </sheetView>
  </sheetViews>
  <sheetFormatPr defaultColWidth="9.140625" defaultRowHeight="12.75"/>
  <cols>
    <col min="1" max="1" width="29.7109375" style="0" customWidth="1"/>
    <col min="2" max="2" width="18.00390625" style="0" customWidth="1"/>
    <col min="3" max="3" width="5.421875" style="0" bestFit="1" customWidth="1"/>
    <col min="4" max="4" width="23.140625" style="0" bestFit="1" customWidth="1"/>
    <col min="5" max="5" width="10.140625" style="0" customWidth="1"/>
    <col min="6" max="6" width="14.00390625" style="38" customWidth="1"/>
  </cols>
  <sheetData>
    <row r="1" spans="1:5" ht="12.75">
      <c r="A1" s="23" t="s">
        <v>460</v>
      </c>
      <c r="B1" s="4"/>
      <c r="C1" s="4"/>
      <c r="D1" s="23"/>
      <c r="E1" s="5"/>
    </row>
    <row r="2" spans="1:6" ht="12.75">
      <c r="A2" s="23"/>
      <c r="B2" s="4"/>
      <c r="C2" s="4"/>
      <c r="D2" s="23"/>
      <c r="E2" s="5"/>
      <c r="F2" s="6"/>
    </row>
    <row r="3" spans="1:6" ht="14.25" customHeight="1">
      <c r="A3" s="12"/>
      <c r="B3" s="4"/>
      <c r="C3" s="4"/>
      <c r="D3" s="12"/>
      <c r="E3" s="140" t="s">
        <v>6</v>
      </c>
      <c r="F3" s="9"/>
    </row>
    <row r="4" spans="1:6" ht="15.75" customHeight="1">
      <c r="A4" s="24" t="s">
        <v>7</v>
      </c>
      <c r="B4" s="11" t="s">
        <v>246</v>
      </c>
      <c r="C4" s="11" t="s">
        <v>247</v>
      </c>
      <c r="D4" s="11" t="s">
        <v>556</v>
      </c>
      <c r="E4" s="141"/>
      <c r="F4" s="96" t="s">
        <v>104</v>
      </c>
    </row>
    <row r="5" spans="1:6" ht="12.75" customHeight="1">
      <c r="A5" s="2"/>
      <c r="B5" s="7"/>
      <c r="C5" s="7"/>
      <c r="D5" s="2"/>
      <c r="E5" s="18" t="s">
        <v>410</v>
      </c>
      <c r="F5" s="74" t="s">
        <v>410</v>
      </c>
    </row>
    <row r="6" spans="1:6" ht="12.75">
      <c r="A6" s="2"/>
      <c r="B6" s="7"/>
      <c r="C6" s="7"/>
      <c r="D6" s="2"/>
      <c r="E6" s="18" t="s">
        <v>396</v>
      </c>
      <c r="F6" s="74" t="s">
        <v>408</v>
      </c>
    </row>
    <row r="7" spans="2:6" ht="12.75">
      <c r="B7" s="7"/>
      <c r="C7" s="7"/>
      <c r="D7" s="2"/>
      <c r="E7" s="18" t="s">
        <v>397</v>
      </c>
      <c r="F7" s="74" t="s">
        <v>409</v>
      </c>
    </row>
    <row r="8" spans="2:6" ht="12.75">
      <c r="B8" s="7"/>
      <c r="C8" s="7"/>
      <c r="D8" s="2"/>
      <c r="E8" s="18"/>
      <c r="F8" s="74"/>
    </row>
    <row r="9" spans="1:6" ht="12.75">
      <c r="A9" s="41" t="s">
        <v>346</v>
      </c>
      <c r="B9" s="7"/>
      <c r="C9" s="7"/>
      <c r="D9" s="2"/>
      <c r="E9" s="18"/>
      <c r="F9" s="74"/>
    </row>
    <row r="11" spans="1:6" s="15" customFormat="1" ht="12" customHeight="1">
      <c r="A11" s="12" t="s">
        <v>485</v>
      </c>
      <c r="B11" s="4" t="s">
        <v>296</v>
      </c>
      <c r="C11" s="4" t="s">
        <v>297</v>
      </c>
      <c r="D11" s="4" t="s">
        <v>341</v>
      </c>
      <c r="E11" s="5">
        <v>55</v>
      </c>
      <c r="F11" s="6">
        <f>E11/110.23</f>
        <v>0.4989567268438719</v>
      </c>
    </row>
    <row r="12" spans="1:6" ht="12.75">
      <c r="A12" s="12"/>
      <c r="B12" s="4"/>
      <c r="C12" s="4"/>
      <c r="D12" s="4"/>
      <c r="E12" s="5"/>
      <c r="F12" s="6"/>
    </row>
    <row r="13" spans="2:6" ht="12.75">
      <c r="B13" s="4"/>
      <c r="C13" s="4"/>
      <c r="D13" s="28" t="s">
        <v>425</v>
      </c>
      <c r="E13" s="5">
        <v>0</v>
      </c>
      <c r="F13" s="6">
        <v>0</v>
      </c>
    </row>
    <row r="14" spans="2:6" ht="12.75">
      <c r="B14" s="4"/>
      <c r="C14" s="4"/>
      <c r="D14" s="28" t="s">
        <v>426</v>
      </c>
      <c r="E14" s="5">
        <v>55</v>
      </c>
      <c r="F14" s="6">
        <f>E14/110.23</f>
        <v>0.4989567268438719</v>
      </c>
    </row>
    <row r="15" spans="2:6" ht="12.75">
      <c r="B15" s="4"/>
      <c r="C15" s="4"/>
      <c r="D15" s="69" t="s">
        <v>416</v>
      </c>
      <c r="E15" s="29">
        <f>SUM(E13:E14)</f>
        <v>55</v>
      </c>
      <c r="F15" s="33">
        <f>SUM(F13:F14)</f>
        <v>0.4989567268438719</v>
      </c>
    </row>
    <row r="16" spans="1:6" ht="12.75">
      <c r="A16" s="23"/>
      <c r="B16" s="4"/>
      <c r="C16" s="4"/>
      <c r="D16" s="4"/>
      <c r="E16" s="29"/>
      <c r="F16" s="33"/>
    </row>
    <row r="17" spans="1:6" ht="12.75">
      <c r="A17" s="23" t="s">
        <v>347</v>
      </c>
      <c r="B17" s="4"/>
      <c r="C17" s="4"/>
      <c r="D17" s="4"/>
      <c r="E17" s="29"/>
      <c r="F17" s="33"/>
    </row>
    <row r="18" spans="1:6" ht="12.75">
      <c r="A18" s="12"/>
      <c r="B18" s="4"/>
      <c r="C18" s="4"/>
      <c r="D18" s="4"/>
      <c r="E18" s="5"/>
      <c r="F18" s="6"/>
    </row>
    <row r="19" spans="1:6" ht="12.75">
      <c r="A19" s="25" t="s">
        <v>64</v>
      </c>
      <c r="B19" s="1" t="s">
        <v>170</v>
      </c>
      <c r="C19" s="1" t="s">
        <v>171</v>
      </c>
      <c r="D19" s="1" t="s">
        <v>342</v>
      </c>
      <c r="E19" s="55">
        <v>5</v>
      </c>
      <c r="F19" s="6">
        <f>E19/102.36</f>
        <v>0.04884720593982024</v>
      </c>
    </row>
    <row r="20" spans="1:6" ht="12.75">
      <c r="A20" s="25" t="s">
        <v>515</v>
      </c>
      <c r="B20" s="1" t="s">
        <v>215</v>
      </c>
      <c r="C20" s="1" t="s">
        <v>171</v>
      </c>
      <c r="D20" s="1" t="s">
        <v>342</v>
      </c>
      <c r="E20" s="55">
        <v>35</v>
      </c>
      <c r="F20" s="6">
        <f>E20/102.36</f>
        <v>0.3419304415787417</v>
      </c>
    </row>
    <row r="21" spans="1:6" ht="12.75">
      <c r="A21" s="25" t="s">
        <v>90</v>
      </c>
      <c r="B21" s="1" t="s">
        <v>531</v>
      </c>
      <c r="C21" s="1" t="s">
        <v>171</v>
      </c>
      <c r="D21" s="1" t="s">
        <v>342</v>
      </c>
      <c r="E21" s="55">
        <v>4</v>
      </c>
      <c r="F21" s="6">
        <f>E21/102.36</f>
        <v>0.039077764751856196</v>
      </c>
    </row>
    <row r="22" spans="1:6" ht="12.75">
      <c r="A22" s="25" t="s">
        <v>91</v>
      </c>
      <c r="B22" s="1" t="s">
        <v>218</v>
      </c>
      <c r="C22" s="1" t="s">
        <v>171</v>
      </c>
      <c r="D22" s="1" t="s">
        <v>342</v>
      </c>
      <c r="E22" s="55">
        <v>25</v>
      </c>
      <c r="F22" s="6">
        <f>E22/102.36</f>
        <v>0.24423602969910121</v>
      </c>
    </row>
    <row r="23" spans="1:6" ht="12.75">
      <c r="A23" s="12"/>
      <c r="B23" s="4"/>
      <c r="C23" s="4"/>
      <c r="D23" s="4"/>
      <c r="E23" s="5"/>
      <c r="F23" s="6"/>
    </row>
    <row r="24" spans="1:6" ht="12.75">
      <c r="A24" s="34"/>
      <c r="B24" s="4"/>
      <c r="C24" s="4"/>
      <c r="D24" s="28" t="s">
        <v>425</v>
      </c>
      <c r="E24" s="5">
        <f>SUM(E19:E22)</f>
        <v>69</v>
      </c>
      <c r="F24" s="35">
        <f>E24/102.36</f>
        <v>0.6740914419695193</v>
      </c>
    </row>
    <row r="25" spans="1:6" ht="12.75">
      <c r="A25" s="34"/>
      <c r="B25" s="4"/>
      <c r="C25" s="4"/>
      <c r="D25" s="28" t="s">
        <v>426</v>
      </c>
      <c r="E25" s="5">
        <v>0</v>
      </c>
      <c r="F25" s="6">
        <f>E25/110.23</f>
        <v>0</v>
      </c>
    </row>
    <row r="26" spans="1:6" ht="12.75">
      <c r="A26" s="34"/>
      <c r="B26" s="4"/>
      <c r="C26" s="4"/>
      <c r="D26" s="69" t="s">
        <v>415</v>
      </c>
      <c r="E26" s="29">
        <v>69</v>
      </c>
      <c r="F26" s="33">
        <f>E26/102.36</f>
        <v>0.6740914419695193</v>
      </c>
    </row>
    <row r="27" spans="1:6" ht="12.75">
      <c r="A27" s="34"/>
      <c r="B27" s="4"/>
      <c r="C27" s="4"/>
      <c r="D27" s="4"/>
      <c r="E27" s="29"/>
      <c r="F27" s="33"/>
    </row>
    <row r="28" spans="1:6" ht="12.75">
      <c r="A28" s="23" t="s">
        <v>348</v>
      </c>
      <c r="B28" s="4"/>
      <c r="C28" s="4"/>
      <c r="D28" s="4"/>
      <c r="E28" s="29"/>
      <c r="F28" s="33"/>
    </row>
    <row r="29" spans="1:6" ht="12.75">
      <c r="A29" s="12"/>
      <c r="B29" s="4"/>
      <c r="C29" s="4"/>
      <c r="D29" s="4"/>
      <c r="E29" s="5"/>
      <c r="F29" s="6"/>
    </row>
    <row r="30" spans="1:6" ht="12.75">
      <c r="A30" s="25" t="s">
        <v>63</v>
      </c>
      <c r="B30" s="1" t="s">
        <v>166</v>
      </c>
      <c r="C30" s="1" t="s">
        <v>167</v>
      </c>
      <c r="D30" s="1" t="s">
        <v>342</v>
      </c>
      <c r="E30" s="55">
        <v>40</v>
      </c>
      <c r="F30" s="6">
        <f>E30/102.36</f>
        <v>0.3907776475185619</v>
      </c>
    </row>
    <row r="31" spans="1:6" ht="12.75">
      <c r="A31" s="25" t="s">
        <v>76</v>
      </c>
      <c r="B31" s="1" t="s">
        <v>197</v>
      </c>
      <c r="C31" s="1" t="s">
        <v>167</v>
      </c>
      <c r="D31" s="1" t="s">
        <v>342</v>
      </c>
      <c r="E31" s="55">
        <v>3</v>
      </c>
      <c r="F31" s="6">
        <f>E31/102.36</f>
        <v>0.029308323563892145</v>
      </c>
    </row>
    <row r="32" spans="1:6" ht="12.75">
      <c r="A32" s="25" t="s">
        <v>518</v>
      </c>
      <c r="B32" s="1" t="s">
        <v>228</v>
      </c>
      <c r="C32" s="1" t="s">
        <v>167</v>
      </c>
      <c r="D32" s="1" t="s">
        <v>342</v>
      </c>
      <c r="E32" s="55">
        <v>42</v>
      </c>
      <c r="F32" s="6">
        <f>E32/102.36</f>
        <v>0.41031652989449</v>
      </c>
    </row>
    <row r="33" spans="1:6" ht="12.75">
      <c r="A33" s="25" t="s">
        <v>519</v>
      </c>
      <c r="B33" s="1" t="s">
        <v>229</v>
      </c>
      <c r="C33" s="1" t="s">
        <v>167</v>
      </c>
      <c r="D33" s="1" t="s">
        <v>342</v>
      </c>
      <c r="E33" s="55">
        <v>3</v>
      </c>
      <c r="F33" s="6">
        <f>E33/102.36</f>
        <v>0.029308323563892145</v>
      </c>
    </row>
    <row r="34" spans="1:6" ht="12.75">
      <c r="A34" s="13" t="s">
        <v>39</v>
      </c>
      <c r="B34" s="7" t="s">
        <v>315</v>
      </c>
      <c r="C34" s="7" t="s">
        <v>167</v>
      </c>
      <c r="D34" s="4" t="s">
        <v>341</v>
      </c>
      <c r="E34" s="5">
        <v>40</v>
      </c>
      <c r="F34" s="6">
        <f>E34/110.23</f>
        <v>0.36287761952281594</v>
      </c>
    </row>
    <row r="35" spans="1:6" ht="12.75">
      <c r="A35" s="13"/>
      <c r="B35" s="7"/>
      <c r="C35" s="7"/>
      <c r="D35" s="4"/>
      <c r="E35" s="5"/>
      <c r="F35" s="6"/>
    </row>
    <row r="36" spans="1:6" ht="12.75">
      <c r="A36" s="34"/>
      <c r="B36" s="7"/>
      <c r="C36" s="7"/>
      <c r="D36" s="28" t="s">
        <v>425</v>
      </c>
      <c r="E36" s="5">
        <f>SUM(E30:E33)</f>
        <v>88</v>
      </c>
      <c r="F36" s="6">
        <f>E36/102.36</f>
        <v>0.8597108245408362</v>
      </c>
    </row>
    <row r="37" spans="1:6" ht="12.75">
      <c r="A37" s="34"/>
      <c r="B37" s="7"/>
      <c r="C37" s="7"/>
      <c r="D37" s="28" t="s">
        <v>426</v>
      </c>
      <c r="E37" s="5">
        <v>40</v>
      </c>
      <c r="F37" s="6">
        <f>E37/110.23</f>
        <v>0.36287761952281594</v>
      </c>
    </row>
    <row r="38" spans="1:6" ht="12.75">
      <c r="A38" s="34"/>
      <c r="B38" s="7"/>
      <c r="C38" s="7"/>
      <c r="D38" s="69" t="s">
        <v>417</v>
      </c>
      <c r="E38" s="29">
        <f>SUM(E30:E34)</f>
        <v>128</v>
      </c>
      <c r="F38" s="33">
        <f>SUM(F30:F34)</f>
        <v>1.222588444063652</v>
      </c>
    </row>
    <row r="39" spans="1:6" ht="12.75">
      <c r="A39" s="34"/>
      <c r="B39" s="7"/>
      <c r="C39" s="7"/>
      <c r="D39" s="4"/>
      <c r="E39" s="33"/>
      <c r="F39" s="33"/>
    </row>
    <row r="40" spans="1:6" ht="12.75">
      <c r="A40" s="23" t="s">
        <v>349</v>
      </c>
      <c r="B40" s="7"/>
      <c r="C40" s="7"/>
      <c r="D40" s="4"/>
      <c r="E40" s="29"/>
      <c r="F40" s="33"/>
    </row>
    <row r="41" spans="1:6" ht="12.75">
      <c r="A41" s="13"/>
      <c r="B41" s="7"/>
      <c r="C41" s="7"/>
      <c r="D41" s="4"/>
      <c r="E41" s="5"/>
      <c r="F41" s="6"/>
    </row>
    <row r="42" spans="1:6" ht="12.75">
      <c r="A42" s="25" t="s">
        <v>38</v>
      </c>
      <c r="B42" s="1" t="s">
        <v>241</v>
      </c>
      <c r="C42" s="1" t="s">
        <v>242</v>
      </c>
      <c r="D42" s="1" t="s">
        <v>342</v>
      </c>
      <c r="E42" s="47">
        <v>0.4</v>
      </c>
      <c r="F42" s="6">
        <f>E42/102.36</f>
        <v>0.00390777647518562</v>
      </c>
    </row>
    <row r="43" spans="1:6" ht="12.75">
      <c r="A43" s="13"/>
      <c r="B43" s="4"/>
      <c r="C43" s="4"/>
      <c r="D43" s="4"/>
      <c r="E43" s="5"/>
      <c r="F43" s="6"/>
    </row>
    <row r="44" spans="1:6" ht="12.75">
      <c r="A44" s="34"/>
      <c r="B44" s="4"/>
      <c r="C44" s="4"/>
      <c r="D44" s="28" t="s">
        <v>425</v>
      </c>
      <c r="E44" s="1">
        <v>0.4</v>
      </c>
      <c r="F44" s="6">
        <f>E44/102.36</f>
        <v>0.00390777647518562</v>
      </c>
    </row>
    <row r="45" spans="1:6" ht="12.75">
      <c r="A45" s="34"/>
      <c r="B45" s="4"/>
      <c r="C45" s="4"/>
      <c r="D45" s="28" t="s">
        <v>426</v>
      </c>
      <c r="E45" s="5">
        <v>0</v>
      </c>
      <c r="F45" s="6">
        <f>E45/110.23</f>
        <v>0</v>
      </c>
    </row>
    <row r="46" spans="1:6" ht="12.75">
      <c r="A46" s="34"/>
      <c r="B46" s="4"/>
      <c r="C46" s="4"/>
      <c r="D46" s="69" t="s">
        <v>418</v>
      </c>
      <c r="E46" s="31">
        <v>0.4</v>
      </c>
      <c r="F46" s="33">
        <f>E46/102.36</f>
        <v>0.00390777647518562</v>
      </c>
    </row>
    <row r="47" spans="1:6" ht="12.75">
      <c r="A47" s="34"/>
      <c r="B47" s="4"/>
      <c r="C47" s="4"/>
      <c r="D47" s="4"/>
      <c r="E47" s="29"/>
      <c r="F47" s="33"/>
    </row>
    <row r="48" spans="1:6" ht="12.75">
      <c r="A48" s="23" t="s">
        <v>351</v>
      </c>
      <c r="B48" s="7"/>
      <c r="C48" s="7"/>
      <c r="D48" s="4"/>
      <c r="E48" s="30"/>
      <c r="F48" s="33"/>
    </row>
    <row r="49" spans="1:6" ht="12.75">
      <c r="A49" s="13"/>
      <c r="B49" s="7"/>
      <c r="C49" s="7"/>
      <c r="D49" s="4"/>
      <c r="E49" s="8"/>
      <c r="F49" s="9"/>
    </row>
    <row r="50" spans="1:6" ht="12.75">
      <c r="A50" s="25" t="s">
        <v>44</v>
      </c>
      <c r="B50" s="1" t="s">
        <v>404</v>
      </c>
      <c r="C50" s="1" t="s">
        <v>249</v>
      </c>
      <c r="D50" s="1" t="s">
        <v>342</v>
      </c>
      <c r="E50" s="55">
        <v>40</v>
      </c>
      <c r="F50" s="6">
        <f aca="true" t="shared" si="0" ref="F50:F55">E50/102.36</f>
        <v>0.3907776475185619</v>
      </c>
    </row>
    <row r="51" spans="1:6" ht="12.75">
      <c r="A51" s="25" t="s">
        <v>49</v>
      </c>
      <c r="B51" s="1" t="s">
        <v>140</v>
      </c>
      <c r="C51" s="1" t="s">
        <v>137</v>
      </c>
      <c r="D51" s="1" t="s">
        <v>342</v>
      </c>
      <c r="E51" s="55">
        <v>380</v>
      </c>
      <c r="F51" s="6">
        <f t="shared" si="0"/>
        <v>3.7123876514263383</v>
      </c>
    </row>
    <row r="52" spans="1:6" ht="12.75">
      <c r="A52" s="25" t="s">
        <v>49</v>
      </c>
      <c r="B52" s="1" t="s">
        <v>136</v>
      </c>
      <c r="C52" s="1" t="s">
        <v>137</v>
      </c>
      <c r="D52" s="1" t="s">
        <v>342</v>
      </c>
      <c r="E52" s="55">
        <v>140</v>
      </c>
      <c r="F52" s="6">
        <f t="shared" si="0"/>
        <v>1.3677217663149668</v>
      </c>
    </row>
    <row r="53" spans="1:6" ht="12.75">
      <c r="A53" s="25" t="s">
        <v>50</v>
      </c>
      <c r="B53" s="1" t="s">
        <v>143</v>
      </c>
      <c r="C53" s="1" t="s">
        <v>137</v>
      </c>
      <c r="D53" s="1" t="s">
        <v>342</v>
      </c>
      <c r="E53" s="55">
        <v>100</v>
      </c>
      <c r="F53" s="6">
        <f t="shared" si="0"/>
        <v>0.9769441187964049</v>
      </c>
    </row>
    <row r="54" spans="1:6" ht="12.75">
      <c r="A54" s="25" t="s">
        <v>513</v>
      </c>
      <c r="B54" s="1" t="s">
        <v>192</v>
      </c>
      <c r="C54" s="1" t="s">
        <v>137</v>
      </c>
      <c r="D54" s="1" t="s">
        <v>342</v>
      </c>
      <c r="E54" s="55">
        <v>48</v>
      </c>
      <c r="F54" s="6">
        <f t="shared" si="0"/>
        <v>0.46893317702227433</v>
      </c>
    </row>
    <row r="55" spans="1:6" ht="12.75">
      <c r="A55" s="12" t="s">
        <v>77</v>
      </c>
      <c r="B55" s="4" t="s">
        <v>143</v>
      </c>
      <c r="C55" s="4" t="s">
        <v>137</v>
      </c>
      <c r="D55" s="1" t="s">
        <v>342</v>
      </c>
      <c r="E55" s="53">
        <v>60</v>
      </c>
      <c r="F55" s="6">
        <f t="shared" si="0"/>
        <v>0.5861664712778429</v>
      </c>
    </row>
    <row r="56" spans="1:6" ht="12.75">
      <c r="A56" s="12" t="s">
        <v>553</v>
      </c>
      <c r="B56" s="4" t="s">
        <v>266</v>
      </c>
      <c r="C56" s="4" t="s">
        <v>137</v>
      </c>
      <c r="D56" s="4" t="s">
        <v>341</v>
      </c>
      <c r="E56" s="5">
        <v>54</v>
      </c>
      <c r="F56" s="6">
        <f>E56/110.23</f>
        <v>0.4898847863558015</v>
      </c>
    </row>
    <row r="57" spans="1:6" ht="12.75">
      <c r="A57" s="12" t="s">
        <v>25</v>
      </c>
      <c r="B57" s="4" t="s">
        <v>267</v>
      </c>
      <c r="C57" s="4" t="s">
        <v>137</v>
      </c>
      <c r="D57" s="4" t="s">
        <v>341</v>
      </c>
      <c r="E57" s="5">
        <v>37</v>
      </c>
      <c r="F57" s="6">
        <f>E57/110.23</f>
        <v>0.33566179805860474</v>
      </c>
    </row>
    <row r="58" spans="1:6" ht="12.75">
      <c r="A58" s="13" t="s">
        <v>495</v>
      </c>
      <c r="B58" s="7" t="s">
        <v>406</v>
      </c>
      <c r="C58" s="7" t="s">
        <v>137</v>
      </c>
      <c r="D58" s="4" t="s">
        <v>341</v>
      </c>
      <c r="E58" s="8">
        <v>50</v>
      </c>
      <c r="F58" s="6">
        <f>E58/110.23</f>
        <v>0.4535970244035199</v>
      </c>
    </row>
    <row r="59" spans="1:6" ht="12.75">
      <c r="A59" s="13" t="s">
        <v>479</v>
      </c>
      <c r="B59" s="7" t="s">
        <v>282</v>
      </c>
      <c r="C59" s="7" t="s">
        <v>137</v>
      </c>
      <c r="D59" s="4" t="s">
        <v>341</v>
      </c>
      <c r="E59" s="8">
        <v>100</v>
      </c>
      <c r="F59" s="6">
        <f>E59/110.23</f>
        <v>0.9071940488070398</v>
      </c>
    </row>
    <row r="60" spans="1:6" ht="12.75">
      <c r="A60" s="13" t="s">
        <v>18</v>
      </c>
      <c r="B60" s="7" t="s">
        <v>294</v>
      </c>
      <c r="C60" s="7" t="s">
        <v>137</v>
      </c>
      <c r="D60" s="4" t="s">
        <v>341</v>
      </c>
      <c r="E60" s="8">
        <v>100</v>
      </c>
      <c r="F60" s="6">
        <f>E60/110.23</f>
        <v>0.9071940488070398</v>
      </c>
    </row>
    <row r="61" spans="1:6" ht="12.75">
      <c r="A61" s="13"/>
      <c r="B61" s="7"/>
      <c r="C61" s="7"/>
      <c r="D61" s="4"/>
      <c r="E61" s="8"/>
      <c r="F61" s="9"/>
    </row>
    <row r="62" spans="1:6" ht="12.75">
      <c r="A62" s="34"/>
      <c r="B62" s="7"/>
      <c r="C62" s="7"/>
      <c r="D62" s="28" t="s">
        <v>425</v>
      </c>
      <c r="E62" s="8">
        <f>SUM(E50:E55)</f>
        <v>768</v>
      </c>
      <c r="F62" s="35">
        <f>E62/102.36</f>
        <v>7.502930832356389</v>
      </c>
    </row>
    <row r="63" spans="1:6" ht="12.75">
      <c r="A63" s="34"/>
      <c r="B63" s="7"/>
      <c r="C63" s="7"/>
      <c r="D63" s="28" t="s">
        <v>426</v>
      </c>
      <c r="E63" s="8">
        <f>SUM(E56:E60)</f>
        <v>341</v>
      </c>
      <c r="F63" s="6">
        <f>E63/110.23</f>
        <v>3.093531706432006</v>
      </c>
    </row>
    <row r="64" spans="1:6" ht="12.75">
      <c r="A64" s="34"/>
      <c r="B64" s="7"/>
      <c r="C64" s="7"/>
      <c r="D64" s="69" t="s">
        <v>428</v>
      </c>
      <c r="E64" s="30">
        <f>SUM(E50:E60)</f>
        <v>1109</v>
      </c>
      <c r="F64" s="76">
        <f>SUM(F50:F60)</f>
        <v>10.596462538788394</v>
      </c>
    </row>
    <row r="65" spans="1:6" ht="12.75">
      <c r="A65" s="34"/>
      <c r="B65" s="7"/>
      <c r="C65" s="7"/>
      <c r="D65" s="69"/>
      <c r="E65" s="30"/>
      <c r="F65" s="76"/>
    </row>
    <row r="66" spans="1:6" ht="12.75">
      <c r="A66" s="23" t="s">
        <v>352</v>
      </c>
      <c r="B66" s="7"/>
      <c r="C66" s="7"/>
      <c r="D66" s="4"/>
      <c r="E66" s="30"/>
      <c r="F66" s="33"/>
    </row>
    <row r="67" spans="1:6" ht="12.75">
      <c r="A67" s="13"/>
      <c r="B67" s="7"/>
      <c r="C67" s="7"/>
      <c r="D67" s="4"/>
      <c r="E67" s="8"/>
      <c r="F67" s="9"/>
    </row>
    <row r="68" spans="1:6" ht="12.75">
      <c r="A68" s="25" t="s">
        <v>510</v>
      </c>
      <c r="B68" s="1" t="s">
        <v>176</v>
      </c>
      <c r="C68" s="1" t="s">
        <v>177</v>
      </c>
      <c r="D68" s="1" t="s">
        <v>342</v>
      </c>
      <c r="E68" s="55">
        <v>20</v>
      </c>
      <c r="F68" s="6">
        <f>E68/102.36</f>
        <v>0.19538882375928096</v>
      </c>
    </row>
    <row r="69" spans="1:6" ht="12.75">
      <c r="A69" s="25" t="s">
        <v>84</v>
      </c>
      <c r="B69" s="1" t="s">
        <v>207</v>
      </c>
      <c r="C69" s="1" t="s">
        <v>177</v>
      </c>
      <c r="D69" s="1" t="s">
        <v>342</v>
      </c>
      <c r="E69" s="55">
        <v>102</v>
      </c>
      <c r="F69" s="6">
        <f>E69/102.36</f>
        <v>0.9964830011723329</v>
      </c>
    </row>
    <row r="70" spans="1:6" ht="12.75">
      <c r="A70" s="12" t="s">
        <v>453</v>
      </c>
      <c r="B70" s="4" t="s">
        <v>254</v>
      </c>
      <c r="C70" s="4" t="s">
        <v>177</v>
      </c>
      <c r="D70" s="4" t="s">
        <v>341</v>
      </c>
      <c r="E70" s="5">
        <v>88</v>
      </c>
      <c r="F70" s="6">
        <f aca="true" t="shared" si="1" ref="F70:F77">E70/110.23</f>
        <v>0.798330762950195</v>
      </c>
    </row>
    <row r="71" spans="1:6" ht="12.75">
      <c r="A71" s="12" t="s">
        <v>16</v>
      </c>
      <c r="B71" s="4" t="s">
        <v>258</v>
      </c>
      <c r="C71" s="4" t="s">
        <v>177</v>
      </c>
      <c r="D71" s="4" t="s">
        <v>341</v>
      </c>
      <c r="E71" s="5">
        <v>100</v>
      </c>
      <c r="F71" s="6">
        <f t="shared" si="1"/>
        <v>0.9071940488070398</v>
      </c>
    </row>
    <row r="72" spans="1:6" ht="12.75">
      <c r="A72" s="12" t="s">
        <v>28</v>
      </c>
      <c r="B72" s="4" t="s">
        <v>263</v>
      </c>
      <c r="C72" s="4" t="s">
        <v>177</v>
      </c>
      <c r="D72" s="4" t="s">
        <v>341</v>
      </c>
      <c r="E72" s="5">
        <v>100</v>
      </c>
      <c r="F72" s="6">
        <f t="shared" si="1"/>
        <v>0.9071940488070398</v>
      </c>
    </row>
    <row r="73" spans="1:6" ht="12.75">
      <c r="A73" s="13" t="s">
        <v>469</v>
      </c>
      <c r="B73" s="7" t="s">
        <v>286</v>
      </c>
      <c r="C73" s="7" t="s">
        <v>345</v>
      </c>
      <c r="D73" s="4" t="s">
        <v>341</v>
      </c>
      <c r="E73" s="8">
        <v>40</v>
      </c>
      <c r="F73" s="6">
        <f t="shared" si="1"/>
        <v>0.36287761952281594</v>
      </c>
    </row>
    <row r="74" spans="1:6" ht="12.75">
      <c r="A74" s="12" t="s">
        <v>27</v>
      </c>
      <c r="B74" s="4" t="s">
        <v>277</v>
      </c>
      <c r="C74" s="4" t="s">
        <v>177</v>
      </c>
      <c r="D74" s="4" t="s">
        <v>341</v>
      </c>
      <c r="E74" s="5">
        <v>88</v>
      </c>
      <c r="F74" s="6">
        <f t="shared" si="1"/>
        <v>0.798330762950195</v>
      </c>
    </row>
    <row r="75" spans="1:6" ht="12.75">
      <c r="A75" s="13" t="s">
        <v>477</v>
      </c>
      <c r="B75" s="7" t="s">
        <v>405</v>
      </c>
      <c r="C75" s="7" t="s">
        <v>177</v>
      </c>
      <c r="D75" s="4" t="s">
        <v>341</v>
      </c>
      <c r="E75" s="8">
        <v>40</v>
      </c>
      <c r="F75" s="6">
        <f t="shared" si="1"/>
        <v>0.36287761952281594</v>
      </c>
    </row>
    <row r="76" spans="1:6" ht="12.75">
      <c r="A76" s="12" t="s">
        <v>21</v>
      </c>
      <c r="B76" s="4" t="s">
        <v>299</v>
      </c>
      <c r="C76" s="4" t="s">
        <v>177</v>
      </c>
      <c r="D76" s="4" t="s">
        <v>341</v>
      </c>
      <c r="E76" s="5">
        <v>60</v>
      </c>
      <c r="F76" s="6">
        <f t="shared" si="1"/>
        <v>0.5443164292842239</v>
      </c>
    </row>
    <row r="77" spans="1:6" ht="12.75">
      <c r="A77" s="12" t="s">
        <v>498</v>
      </c>
      <c r="B77" s="4" t="s">
        <v>305</v>
      </c>
      <c r="C77" s="4" t="s">
        <v>177</v>
      </c>
      <c r="D77" s="4" t="s">
        <v>341</v>
      </c>
      <c r="E77" s="5">
        <v>110</v>
      </c>
      <c r="F77" s="6">
        <f t="shared" si="1"/>
        <v>0.9979134536877438</v>
      </c>
    </row>
    <row r="78" spans="1:6" ht="12.75">
      <c r="A78" s="12"/>
      <c r="B78" s="4"/>
      <c r="C78" s="4"/>
      <c r="D78" s="4"/>
      <c r="E78" s="5"/>
      <c r="F78" s="6"/>
    </row>
    <row r="79" spans="1:6" ht="12.75">
      <c r="A79" s="34"/>
      <c r="B79" s="4"/>
      <c r="C79" s="4"/>
      <c r="D79" s="28" t="s">
        <v>425</v>
      </c>
      <c r="E79" s="5">
        <f>SUM(E68:E69)</f>
        <v>122</v>
      </c>
      <c r="F79" s="35">
        <f>E79/102.36</f>
        <v>1.1918718249316138</v>
      </c>
    </row>
    <row r="80" spans="1:6" ht="12.75">
      <c r="A80" s="34"/>
      <c r="B80" s="4"/>
      <c r="C80" s="4"/>
      <c r="D80" s="28" t="s">
        <v>426</v>
      </c>
      <c r="E80" s="5">
        <f>SUM(E70:E77)</f>
        <v>626</v>
      </c>
      <c r="F80" s="6">
        <f>E80/110.23</f>
        <v>5.679034745532069</v>
      </c>
    </row>
    <row r="81" spans="1:6" ht="12.75">
      <c r="A81" s="34"/>
      <c r="B81" s="4"/>
      <c r="C81" s="4"/>
      <c r="D81" s="69" t="s">
        <v>429</v>
      </c>
      <c r="E81" s="29">
        <f>SUM(E68:E77)</f>
        <v>748</v>
      </c>
      <c r="F81" s="33">
        <f>SUM(F68:F77)</f>
        <v>6.870906570463684</v>
      </c>
    </row>
    <row r="82" spans="1:6" ht="12.75">
      <c r="A82" s="34"/>
      <c r="B82" s="4"/>
      <c r="C82" s="4"/>
      <c r="D82" s="4"/>
      <c r="E82" s="29"/>
      <c r="F82" s="33"/>
    </row>
    <row r="83" spans="1:6" ht="12.75">
      <c r="A83" s="23" t="s">
        <v>350</v>
      </c>
      <c r="B83" s="4"/>
      <c r="C83" s="4"/>
      <c r="D83" s="4"/>
      <c r="E83" s="29"/>
      <c r="F83" s="33"/>
    </row>
    <row r="84" spans="1:6" ht="12.75">
      <c r="A84" s="23"/>
      <c r="B84" s="4"/>
      <c r="C84" s="4"/>
      <c r="D84" s="4"/>
      <c r="E84" s="29"/>
      <c r="F84" s="33"/>
    </row>
    <row r="85" spans="1:6" ht="12.75">
      <c r="A85" s="25" t="s">
        <v>48</v>
      </c>
      <c r="B85" s="1" t="s">
        <v>134</v>
      </c>
      <c r="C85" s="1" t="s">
        <v>135</v>
      </c>
      <c r="D85" s="1" t="s">
        <v>342</v>
      </c>
      <c r="E85" s="55">
        <v>40</v>
      </c>
      <c r="F85" s="6">
        <f aca="true" t="shared" si="2" ref="F85:F110">E85/102.36</f>
        <v>0.3907776475185619</v>
      </c>
    </row>
    <row r="86" spans="1:6" ht="12.75">
      <c r="A86" s="25" t="s">
        <v>49</v>
      </c>
      <c r="B86" s="1" t="s">
        <v>295</v>
      </c>
      <c r="C86" s="1" t="s">
        <v>248</v>
      </c>
      <c r="D86" s="1" t="s">
        <v>342</v>
      </c>
      <c r="E86" s="55">
        <v>260</v>
      </c>
      <c r="F86" s="6">
        <f t="shared" si="2"/>
        <v>2.5400547088706524</v>
      </c>
    </row>
    <row r="87" spans="1:6" ht="12.75">
      <c r="A87" s="25" t="s">
        <v>49</v>
      </c>
      <c r="B87" s="1" t="s">
        <v>139</v>
      </c>
      <c r="C87" s="1" t="s">
        <v>135</v>
      </c>
      <c r="D87" s="1" t="s">
        <v>342</v>
      </c>
      <c r="E87" s="55">
        <v>147</v>
      </c>
      <c r="F87" s="6">
        <f t="shared" si="2"/>
        <v>1.436107854630715</v>
      </c>
    </row>
    <row r="88" spans="1:6" ht="12.75">
      <c r="A88" s="25" t="s">
        <v>52</v>
      </c>
      <c r="B88" s="1" t="s">
        <v>145</v>
      </c>
      <c r="C88" s="1" t="s">
        <v>135</v>
      </c>
      <c r="D88" s="1" t="s">
        <v>342</v>
      </c>
      <c r="E88" s="55">
        <v>52</v>
      </c>
      <c r="F88" s="6">
        <f t="shared" si="2"/>
        <v>0.5080109417741305</v>
      </c>
    </row>
    <row r="89" spans="1:6" ht="12.75">
      <c r="A89" s="25" t="s">
        <v>502</v>
      </c>
      <c r="B89" s="1" t="s">
        <v>149</v>
      </c>
      <c r="C89" s="1" t="s">
        <v>135</v>
      </c>
      <c r="D89" s="1" t="s">
        <v>342</v>
      </c>
      <c r="E89" s="55">
        <v>35</v>
      </c>
      <c r="F89" s="6">
        <f t="shared" si="2"/>
        <v>0.3419304415787417</v>
      </c>
    </row>
    <row r="90" spans="1:6" ht="12.75">
      <c r="A90" s="25" t="s">
        <v>60</v>
      </c>
      <c r="B90" s="1" t="s">
        <v>157</v>
      </c>
      <c r="C90" s="1" t="s">
        <v>135</v>
      </c>
      <c r="D90" s="1" t="s">
        <v>342</v>
      </c>
      <c r="E90" s="55">
        <v>50</v>
      </c>
      <c r="F90" s="6">
        <f t="shared" si="2"/>
        <v>0.48847205939820243</v>
      </c>
    </row>
    <row r="91" spans="1:6" ht="12.75">
      <c r="A91" s="25" t="s">
        <v>509</v>
      </c>
      <c r="B91" s="1" t="s">
        <v>168</v>
      </c>
      <c r="C91" s="1" t="s">
        <v>135</v>
      </c>
      <c r="D91" s="1" t="s">
        <v>342</v>
      </c>
      <c r="E91" s="55">
        <v>60</v>
      </c>
      <c r="F91" s="6">
        <f t="shared" si="2"/>
        <v>0.5861664712778429</v>
      </c>
    </row>
    <row r="92" spans="1:13" ht="12.75">
      <c r="A92" s="25" t="s">
        <v>65</v>
      </c>
      <c r="B92" s="1" t="s">
        <v>172</v>
      </c>
      <c r="C92" s="1" t="s">
        <v>135</v>
      </c>
      <c r="D92" s="1" t="s">
        <v>342</v>
      </c>
      <c r="E92" s="55">
        <v>50</v>
      </c>
      <c r="F92" s="6">
        <f t="shared" si="2"/>
        <v>0.48847205939820243</v>
      </c>
      <c r="G92" s="72"/>
      <c r="H92" s="72"/>
      <c r="I92" s="72"/>
      <c r="J92" s="4"/>
      <c r="K92" s="4"/>
      <c r="L92" s="5"/>
      <c r="M92" s="6"/>
    </row>
    <row r="93" spans="1:13" ht="12.75">
      <c r="A93" s="25" t="s">
        <v>510</v>
      </c>
      <c r="B93" s="1" t="s">
        <v>175</v>
      </c>
      <c r="C93" s="1" t="s">
        <v>135</v>
      </c>
      <c r="D93" s="1" t="s">
        <v>342</v>
      </c>
      <c r="E93" s="55">
        <v>20</v>
      </c>
      <c r="F93" s="6">
        <f t="shared" si="2"/>
        <v>0.19538882375928096</v>
      </c>
      <c r="G93" s="65"/>
      <c r="H93" s="65"/>
      <c r="I93" s="65"/>
      <c r="J93" s="7"/>
      <c r="K93" s="7"/>
      <c r="L93" s="8"/>
      <c r="M93" s="6"/>
    </row>
    <row r="94" spans="1:13" ht="12.75">
      <c r="A94" s="25" t="s">
        <v>69</v>
      </c>
      <c r="B94" s="1" t="s">
        <v>180</v>
      </c>
      <c r="C94" s="1" t="s">
        <v>135</v>
      </c>
      <c r="D94" s="1" t="s">
        <v>342</v>
      </c>
      <c r="E94" s="55">
        <v>100</v>
      </c>
      <c r="F94" s="6">
        <f t="shared" si="2"/>
        <v>0.9769441187964049</v>
      </c>
      <c r="G94" s="72"/>
      <c r="H94" s="72"/>
      <c r="I94" s="72"/>
      <c r="J94" s="4"/>
      <c r="K94" s="4"/>
      <c r="L94" s="5"/>
      <c r="M94" s="6"/>
    </row>
    <row r="95" spans="1:13" ht="12.75">
      <c r="A95" s="25" t="s">
        <v>69</v>
      </c>
      <c r="B95" s="1" t="s">
        <v>181</v>
      </c>
      <c r="C95" s="1" t="s">
        <v>135</v>
      </c>
      <c r="D95" s="1" t="s">
        <v>342</v>
      </c>
      <c r="E95" s="55">
        <v>100</v>
      </c>
      <c r="F95" s="6">
        <f t="shared" si="2"/>
        <v>0.9769441187964049</v>
      </c>
      <c r="G95" s="65"/>
      <c r="H95" s="65"/>
      <c r="I95" s="65"/>
      <c r="J95" s="7"/>
      <c r="K95" s="7"/>
      <c r="L95" s="8"/>
      <c r="M95" s="6"/>
    </row>
    <row r="96" spans="1:13" ht="12.75">
      <c r="A96" s="25" t="s">
        <v>512</v>
      </c>
      <c r="B96" s="1" t="s">
        <v>185</v>
      </c>
      <c r="C96" s="1" t="s">
        <v>135</v>
      </c>
      <c r="D96" s="1" t="s">
        <v>342</v>
      </c>
      <c r="E96" s="55">
        <v>60</v>
      </c>
      <c r="F96" s="6">
        <f t="shared" si="2"/>
        <v>0.5861664712778429</v>
      </c>
      <c r="G96" s="72"/>
      <c r="H96" s="72"/>
      <c r="I96" s="72"/>
      <c r="J96" s="4"/>
      <c r="K96" s="4"/>
      <c r="L96" s="5"/>
      <c r="M96" s="6"/>
    </row>
    <row r="97" spans="1:13" ht="12.75">
      <c r="A97" s="25" t="s">
        <v>67</v>
      </c>
      <c r="B97" s="1" t="s">
        <v>187</v>
      </c>
      <c r="C97" s="1" t="s">
        <v>135</v>
      </c>
      <c r="D97" s="1" t="s">
        <v>342</v>
      </c>
      <c r="E97" s="55">
        <v>55</v>
      </c>
      <c r="F97" s="6">
        <f t="shared" si="2"/>
        <v>0.5373192653380227</v>
      </c>
      <c r="G97" s="72"/>
      <c r="H97" s="72"/>
      <c r="I97" s="72"/>
      <c r="J97" s="4"/>
      <c r="K97" s="4"/>
      <c r="L97" s="5"/>
      <c r="M97" s="6"/>
    </row>
    <row r="98" spans="1:13" ht="12.75">
      <c r="A98" s="25" t="s">
        <v>524</v>
      </c>
      <c r="B98" s="1" t="s">
        <v>193</v>
      </c>
      <c r="C98" s="1" t="s">
        <v>135</v>
      </c>
      <c r="D98" s="1" t="s">
        <v>342</v>
      </c>
      <c r="E98" s="55">
        <v>50</v>
      </c>
      <c r="F98" s="6">
        <f t="shared" si="2"/>
        <v>0.48847205939820243</v>
      </c>
      <c r="G98" s="65"/>
      <c r="H98" s="65"/>
      <c r="I98" s="65"/>
      <c r="J98" s="7"/>
      <c r="K98" s="7"/>
      <c r="L98" s="8"/>
      <c r="M98" s="6"/>
    </row>
    <row r="99" spans="1:13" ht="12.75">
      <c r="A99" s="25" t="s">
        <v>75</v>
      </c>
      <c r="B99" s="1" t="s">
        <v>196</v>
      </c>
      <c r="C99" s="1" t="s">
        <v>135</v>
      </c>
      <c r="D99" s="1" t="s">
        <v>342</v>
      </c>
      <c r="E99" s="55">
        <v>52</v>
      </c>
      <c r="F99" s="6">
        <f t="shared" si="2"/>
        <v>0.5080109417741305</v>
      </c>
      <c r="G99" s="72"/>
      <c r="H99" s="72"/>
      <c r="I99" s="72"/>
      <c r="J99" s="4"/>
      <c r="K99" s="4"/>
      <c r="L99" s="5"/>
      <c r="M99" s="6"/>
    </row>
    <row r="100" spans="1:13" ht="12.75">
      <c r="A100" s="25" t="s">
        <v>80</v>
      </c>
      <c r="B100" s="1" t="s">
        <v>202</v>
      </c>
      <c r="C100" s="1" t="s">
        <v>135</v>
      </c>
      <c r="D100" s="1" t="s">
        <v>342</v>
      </c>
      <c r="E100" s="55">
        <v>95</v>
      </c>
      <c r="F100" s="6">
        <f t="shared" si="2"/>
        <v>0.9280969128565846</v>
      </c>
      <c r="G100" s="65"/>
      <c r="H100" s="65"/>
      <c r="I100" s="65"/>
      <c r="J100" s="7"/>
      <c r="K100" s="7"/>
      <c r="L100" s="8"/>
      <c r="M100" s="6"/>
    </row>
    <row r="101" spans="1:13" ht="12.75">
      <c r="A101" s="25" t="s">
        <v>89</v>
      </c>
      <c r="B101" s="1" t="s">
        <v>214</v>
      </c>
      <c r="C101" s="1" t="s">
        <v>135</v>
      </c>
      <c r="D101" s="1" t="s">
        <v>342</v>
      </c>
      <c r="E101" s="55">
        <v>55</v>
      </c>
      <c r="F101" s="6">
        <f t="shared" si="2"/>
        <v>0.5373192653380227</v>
      </c>
      <c r="G101" s="72"/>
      <c r="H101" s="72"/>
      <c r="I101" s="65"/>
      <c r="J101" s="7"/>
      <c r="K101" s="7"/>
      <c r="L101" s="8"/>
      <c r="M101" s="6"/>
    </row>
    <row r="102" spans="1:13" ht="12.75">
      <c r="A102" s="25" t="s">
        <v>516</v>
      </c>
      <c r="B102" s="1" t="s">
        <v>217</v>
      </c>
      <c r="C102" s="1" t="s">
        <v>135</v>
      </c>
      <c r="D102" s="1" t="s">
        <v>342</v>
      </c>
      <c r="E102" s="55">
        <v>1.5</v>
      </c>
      <c r="F102" s="6">
        <f t="shared" si="2"/>
        <v>0.014654161781946073</v>
      </c>
      <c r="G102" s="72"/>
      <c r="H102" s="72"/>
      <c r="I102" s="72"/>
      <c r="J102" s="4"/>
      <c r="K102" s="4"/>
      <c r="L102" s="5"/>
      <c r="M102" s="6"/>
    </row>
    <row r="103" spans="1:6" ht="12.75">
      <c r="A103" s="25" t="s">
        <v>92</v>
      </c>
      <c r="B103" s="1" t="s">
        <v>219</v>
      </c>
      <c r="C103" s="1" t="s">
        <v>135</v>
      </c>
      <c r="D103" s="1" t="s">
        <v>342</v>
      </c>
      <c r="E103" s="55">
        <v>20</v>
      </c>
      <c r="F103" s="6">
        <f t="shared" si="2"/>
        <v>0.19538882375928096</v>
      </c>
    </row>
    <row r="104" spans="1:6" ht="12.75">
      <c r="A104" s="12" t="s">
        <v>95</v>
      </c>
      <c r="B104" s="4" t="s">
        <v>224</v>
      </c>
      <c r="C104" s="4" t="s">
        <v>135</v>
      </c>
      <c r="D104" s="1" t="s">
        <v>342</v>
      </c>
      <c r="E104" s="53">
        <v>27</v>
      </c>
      <c r="F104" s="6">
        <f t="shared" si="2"/>
        <v>0.2637749120750293</v>
      </c>
    </row>
    <row r="105" spans="1:6" s="15" customFormat="1" ht="12.75">
      <c r="A105" s="25" t="s">
        <v>532</v>
      </c>
      <c r="B105" s="1" t="s">
        <v>227</v>
      </c>
      <c r="C105" s="1" t="s">
        <v>135</v>
      </c>
      <c r="D105" s="1" t="s">
        <v>342</v>
      </c>
      <c r="E105" s="55">
        <v>22.666667</v>
      </c>
      <c r="F105" s="6">
        <f t="shared" si="2"/>
        <v>0.2214406701836655</v>
      </c>
    </row>
    <row r="106" spans="1:6" ht="12.75">
      <c r="A106" s="25" t="s">
        <v>98</v>
      </c>
      <c r="B106" s="1" t="s">
        <v>230</v>
      </c>
      <c r="C106" s="1" t="s">
        <v>135</v>
      </c>
      <c r="D106" s="1" t="s">
        <v>342</v>
      </c>
      <c r="E106" s="55">
        <v>49</v>
      </c>
      <c r="F106" s="6">
        <f t="shared" si="2"/>
        <v>0.47870261821023835</v>
      </c>
    </row>
    <row r="107" spans="1:6" ht="12.75">
      <c r="A107" s="13" t="s">
        <v>528</v>
      </c>
      <c r="B107" s="7" t="s">
        <v>306</v>
      </c>
      <c r="C107" s="7" t="s">
        <v>135</v>
      </c>
      <c r="D107" s="1" t="s">
        <v>342</v>
      </c>
      <c r="E107" s="8">
        <v>100</v>
      </c>
      <c r="F107" s="6">
        <f t="shared" si="2"/>
        <v>0.9769441187964049</v>
      </c>
    </row>
    <row r="108" spans="1:6" ht="12.75">
      <c r="A108" s="25" t="s">
        <v>17</v>
      </c>
      <c r="B108" s="1" t="s">
        <v>238</v>
      </c>
      <c r="C108" s="1" t="s">
        <v>135</v>
      </c>
      <c r="D108" s="1" t="s">
        <v>342</v>
      </c>
      <c r="E108" s="55">
        <v>110</v>
      </c>
      <c r="F108" s="6">
        <f t="shared" si="2"/>
        <v>1.0746385306760453</v>
      </c>
    </row>
    <row r="109" spans="1:6" ht="12.75">
      <c r="A109" s="25" t="s">
        <v>522</v>
      </c>
      <c r="B109" s="91" t="s">
        <v>239</v>
      </c>
      <c r="C109" s="1" t="s">
        <v>135</v>
      </c>
      <c r="D109" s="1" t="s">
        <v>342</v>
      </c>
      <c r="E109" s="55">
        <v>52</v>
      </c>
      <c r="F109" s="6">
        <f t="shared" si="2"/>
        <v>0.5080109417741305</v>
      </c>
    </row>
    <row r="110" spans="1:6" ht="12.75">
      <c r="A110" s="25" t="s">
        <v>380</v>
      </c>
      <c r="B110" s="1" t="s">
        <v>245</v>
      </c>
      <c r="C110" s="1" t="s">
        <v>135</v>
      </c>
      <c r="D110" s="1" t="s">
        <v>342</v>
      </c>
      <c r="E110" s="55">
        <v>5</v>
      </c>
      <c r="F110" s="6">
        <f t="shared" si="2"/>
        <v>0.04884720593982024</v>
      </c>
    </row>
    <row r="111" spans="1:6" ht="12.75">
      <c r="A111" s="12" t="s">
        <v>463</v>
      </c>
      <c r="B111" s="4" t="s">
        <v>252</v>
      </c>
      <c r="C111" s="4" t="s">
        <v>135</v>
      </c>
      <c r="D111" s="4" t="s">
        <v>341</v>
      </c>
      <c r="E111" s="5">
        <v>100</v>
      </c>
      <c r="F111" s="6">
        <f aca="true" t="shared" si="3" ref="F111:F122">E111/110.23</f>
        <v>0.9071940488070398</v>
      </c>
    </row>
    <row r="112" spans="1:6" ht="12.75">
      <c r="A112" s="12" t="s">
        <v>398</v>
      </c>
      <c r="B112" s="4" t="s">
        <v>423</v>
      </c>
      <c r="C112" s="4" t="s">
        <v>248</v>
      </c>
      <c r="D112" s="4" t="s">
        <v>341</v>
      </c>
      <c r="E112" s="5">
        <v>100</v>
      </c>
      <c r="F112" s="6">
        <f t="shared" si="3"/>
        <v>0.9071940488070398</v>
      </c>
    </row>
    <row r="113" spans="1:6" ht="12.75">
      <c r="A113" s="12" t="s">
        <v>11</v>
      </c>
      <c r="B113" s="4" t="s">
        <v>274</v>
      </c>
      <c r="C113" s="4" t="s">
        <v>135</v>
      </c>
      <c r="D113" s="4" t="s">
        <v>341</v>
      </c>
      <c r="E113" s="5">
        <v>50</v>
      </c>
      <c r="F113" s="6">
        <f t="shared" si="3"/>
        <v>0.4535970244035199</v>
      </c>
    </row>
    <row r="114" spans="1:6" ht="12.75">
      <c r="A114" s="13" t="s">
        <v>11</v>
      </c>
      <c r="B114" s="7" t="s">
        <v>275</v>
      </c>
      <c r="C114" s="7" t="s">
        <v>135</v>
      </c>
      <c r="D114" s="4" t="s">
        <v>341</v>
      </c>
      <c r="E114" s="8">
        <v>50</v>
      </c>
      <c r="F114" s="6">
        <f t="shared" si="3"/>
        <v>0.4535970244035199</v>
      </c>
    </row>
    <row r="115" spans="1:6" ht="12.75">
      <c r="A115" s="13" t="s">
        <v>31</v>
      </c>
      <c r="B115" s="7" t="s">
        <v>295</v>
      </c>
      <c r="C115" s="7" t="s">
        <v>135</v>
      </c>
      <c r="D115" s="4" t="s">
        <v>341</v>
      </c>
      <c r="E115" s="8">
        <v>45</v>
      </c>
      <c r="F115" s="6">
        <f t="shared" si="3"/>
        <v>0.4082373219631679</v>
      </c>
    </row>
    <row r="116" spans="1:6" ht="12.75">
      <c r="A116" s="12" t="s">
        <v>486</v>
      </c>
      <c r="B116" s="4" t="s">
        <v>298</v>
      </c>
      <c r="C116" s="4" t="s">
        <v>135</v>
      </c>
      <c r="D116" s="4" t="s">
        <v>341</v>
      </c>
      <c r="E116" s="5">
        <v>60</v>
      </c>
      <c r="F116" s="6">
        <f t="shared" si="3"/>
        <v>0.5443164292842239</v>
      </c>
    </row>
    <row r="117" spans="1:6" ht="12.75">
      <c r="A117" s="12" t="s">
        <v>26</v>
      </c>
      <c r="B117" s="4" t="s">
        <v>499</v>
      </c>
      <c r="C117" s="4" t="s">
        <v>135</v>
      </c>
      <c r="D117" s="4" t="s">
        <v>341</v>
      </c>
      <c r="E117" s="5">
        <v>50</v>
      </c>
      <c r="F117" s="6">
        <f t="shared" si="3"/>
        <v>0.4535970244035199</v>
      </c>
    </row>
    <row r="118" spans="1:6" ht="12.75">
      <c r="A118" s="13" t="s">
        <v>30</v>
      </c>
      <c r="B118" s="7" t="s">
        <v>303</v>
      </c>
      <c r="C118" s="7" t="s">
        <v>135</v>
      </c>
      <c r="D118" s="4" t="s">
        <v>341</v>
      </c>
      <c r="E118" s="8">
        <v>110</v>
      </c>
      <c r="F118" s="6">
        <f t="shared" si="3"/>
        <v>0.9979134536877438</v>
      </c>
    </row>
    <row r="119" spans="1:6" ht="12.75">
      <c r="A119" s="12" t="s">
        <v>24</v>
      </c>
      <c r="B119" s="4" t="s">
        <v>238</v>
      </c>
      <c r="C119" s="4" t="s">
        <v>135</v>
      </c>
      <c r="D119" s="4" t="s">
        <v>341</v>
      </c>
      <c r="E119" s="5">
        <v>100</v>
      </c>
      <c r="F119" s="6">
        <f t="shared" si="3"/>
        <v>0.9071940488070398</v>
      </c>
    </row>
    <row r="120" spans="1:6" ht="12.75">
      <c r="A120" s="13" t="s">
        <v>37</v>
      </c>
      <c r="B120" s="7" t="s">
        <v>308</v>
      </c>
      <c r="C120" s="7" t="s">
        <v>135</v>
      </c>
      <c r="D120" s="4" t="s">
        <v>341</v>
      </c>
      <c r="E120" s="8">
        <v>100</v>
      </c>
      <c r="F120" s="6">
        <f t="shared" si="3"/>
        <v>0.9071940488070398</v>
      </c>
    </row>
    <row r="121" spans="1:6" ht="12.75">
      <c r="A121" s="12" t="s">
        <v>17</v>
      </c>
      <c r="B121" s="4" t="s">
        <v>311</v>
      </c>
      <c r="C121" s="4" t="s">
        <v>135</v>
      </c>
      <c r="D121" s="4" t="s">
        <v>341</v>
      </c>
      <c r="E121" s="5">
        <v>110</v>
      </c>
      <c r="F121" s="6">
        <f t="shared" si="3"/>
        <v>0.9979134536877438</v>
      </c>
    </row>
    <row r="122" spans="1:6" ht="12.75">
      <c r="A122" s="13" t="s">
        <v>17</v>
      </c>
      <c r="B122" s="7" t="s">
        <v>312</v>
      </c>
      <c r="C122" s="7" t="s">
        <v>135</v>
      </c>
      <c r="D122" s="4" t="s">
        <v>341</v>
      </c>
      <c r="E122" s="8">
        <v>110</v>
      </c>
      <c r="F122" s="6">
        <f t="shared" si="3"/>
        <v>0.9979134536877438</v>
      </c>
    </row>
    <row r="123" spans="1:6" ht="12.75">
      <c r="A123" s="12"/>
      <c r="B123" s="4"/>
      <c r="C123" s="4"/>
      <c r="D123" s="4"/>
      <c r="E123" s="5"/>
      <c r="F123" s="6"/>
    </row>
    <row r="124" spans="1:6" ht="12.75">
      <c r="A124" s="34"/>
      <c r="B124" s="7"/>
      <c r="C124" s="7"/>
      <c r="D124" s="28" t="s">
        <v>425</v>
      </c>
      <c r="E124" s="8">
        <f>SUM(E85:E110)</f>
        <v>1668.166667</v>
      </c>
      <c r="F124" s="35">
        <f>E124/102.36</f>
        <v>16.297056144978505</v>
      </c>
    </row>
    <row r="125" spans="1:6" ht="12.75">
      <c r="A125" s="34"/>
      <c r="D125" s="28" t="s">
        <v>426</v>
      </c>
      <c r="E125" s="36">
        <f>SUM(E111:E122)</f>
        <v>985</v>
      </c>
      <c r="F125" s="6">
        <f>E125/110.23</f>
        <v>8.935861380749342</v>
      </c>
    </row>
    <row r="126" spans="1:6" ht="11.25" customHeight="1">
      <c r="A126" s="34"/>
      <c r="B126" s="7"/>
      <c r="C126" s="7"/>
      <c r="D126" s="69" t="s">
        <v>427</v>
      </c>
      <c r="E126" s="30">
        <f>SUM(E85:E122)</f>
        <v>2653.166667</v>
      </c>
      <c r="F126" s="76">
        <f>SUM(F85:F122)</f>
        <v>25.23291752572785</v>
      </c>
    </row>
    <row r="127" spans="1:6" ht="12.75">
      <c r="A127" s="34"/>
      <c r="B127" s="7"/>
      <c r="C127" s="7"/>
      <c r="D127" s="4"/>
      <c r="E127" s="30"/>
      <c r="F127" s="33"/>
    </row>
    <row r="128" spans="1:6" ht="12.75">
      <c r="A128" s="23" t="s">
        <v>353</v>
      </c>
      <c r="B128" s="4"/>
      <c r="C128" s="4"/>
      <c r="D128" s="4"/>
      <c r="E128" s="29"/>
      <c r="F128" s="33"/>
    </row>
    <row r="129" spans="1:6" ht="12.75">
      <c r="A129" s="12"/>
      <c r="B129" s="4"/>
      <c r="C129" s="4"/>
      <c r="D129" s="4"/>
      <c r="E129" s="5"/>
      <c r="F129" s="6"/>
    </row>
    <row r="130" spans="1:6" ht="12.75">
      <c r="A130" s="25" t="s">
        <v>42</v>
      </c>
      <c r="B130" s="1" t="s">
        <v>119</v>
      </c>
      <c r="C130" s="1" t="s">
        <v>120</v>
      </c>
      <c r="D130" s="1" t="s">
        <v>342</v>
      </c>
      <c r="E130" s="55">
        <v>25</v>
      </c>
      <c r="F130" s="6">
        <f aca="true" t="shared" si="4" ref="F130:F137">E130/102.36</f>
        <v>0.24423602969910121</v>
      </c>
    </row>
    <row r="131" spans="1:6" ht="12.75">
      <c r="A131" s="25" t="s">
        <v>507</v>
      </c>
      <c r="B131" s="1" t="s">
        <v>163</v>
      </c>
      <c r="C131" s="1" t="s">
        <v>120</v>
      </c>
      <c r="D131" s="1" t="s">
        <v>342</v>
      </c>
      <c r="E131" s="55">
        <v>35</v>
      </c>
      <c r="F131" s="6">
        <f t="shared" si="4"/>
        <v>0.3419304415787417</v>
      </c>
    </row>
    <row r="132" spans="1:6" ht="12.75">
      <c r="A132" s="25" t="s">
        <v>508</v>
      </c>
      <c r="B132" s="1" t="s">
        <v>164</v>
      </c>
      <c r="C132" s="1" t="s">
        <v>120</v>
      </c>
      <c r="D132" s="1" t="s">
        <v>342</v>
      </c>
      <c r="E132" s="55">
        <v>1.5</v>
      </c>
      <c r="F132" s="6">
        <f t="shared" si="4"/>
        <v>0.014654161781946073</v>
      </c>
    </row>
    <row r="133" spans="1:6" ht="12.75">
      <c r="A133" s="12" t="s">
        <v>77</v>
      </c>
      <c r="B133" s="4" t="s">
        <v>198</v>
      </c>
      <c r="C133" s="4" t="s">
        <v>120</v>
      </c>
      <c r="D133" s="1" t="s">
        <v>342</v>
      </c>
      <c r="E133" s="53">
        <v>25</v>
      </c>
      <c r="F133" s="6">
        <f t="shared" si="4"/>
        <v>0.24423602969910121</v>
      </c>
    </row>
    <row r="134" spans="1:6" ht="12.75">
      <c r="A134" s="25" t="s">
        <v>517</v>
      </c>
      <c r="B134" s="1" t="s">
        <v>222</v>
      </c>
      <c r="C134" s="1" t="s">
        <v>120</v>
      </c>
      <c r="D134" s="1" t="s">
        <v>342</v>
      </c>
      <c r="E134" s="55">
        <v>40</v>
      </c>
      <c r="F134" s="6">
        <f t="shared" si="4"/>
        <v>0.3907776475185619</v>
      </c>
    </row>
    <row r="135" spans="1:6" ht="12.75">
      <c r="A135" s="12" t="s">
        <v>96</v>
      </c>
      <c r="B135" s="4" t="s">
        <v>225</v>
      </c>
      <c r="C135" s="4" t="s">
        <v>120</v>
      </c>
      <c r="D135" s="1" t="s">
        <v>342</v>
      </c>
      <c r="E135" s="53">
        <v>12</v>
      </c>
      <c r="F135" s="6">
        <f t="shared" si="4"/>
        <v>0.11723329425556858</v>
      </c>
    </row>
    <row r="136" spans="1:6" ht="12.75">
      <c r="A136" s="25" t="s">
        <v>100</v>
      </c>
      <c r="B136" s="1" t="s">
        <v>235</v>
      </c>
      <c r="C136" s="1" t="s">
        <v>120</v>
      </c>
      <c r="D136" s="1" t="s">
        <v>342</v>
      </c>
      <c r="E136" s="55">
        <v>48</v>
      </c>
      <c r="F136" s="6">
        <f t="shared" si="4"/>
        <v>0.46893317702227433</v>
      </c>
    </row>
    <row r="137" spans="1:6" ht="12.75">
      <c r="A137" s="25" t="s">
        <v>102</v>
      </c>
      <c r="B137" s="91" t="s">
        <v>1</v>
      </c>
      <c r="C137" s="1" t="s">
        <v>120</v>
      </c>
      <c r="D137" s="1" t="s">
        <v>342</v>
      </c>
      <c r="E137" s="55">
        <v>45</v>
      </c>
      <c r="F137" s="6">
        <f t="shared" si="4"/>
        <v>0.4396248534583822</v>
      </c>
    </row>
    <row r="138" spans="1:6" ht="12.75">
      <c r="A138" s="13" t="s">
        <v>464</v>
      </c>
      <c r="B138" s="7" t="s">
        <v>257</v>
      </c>
      <c r="C138" s="7" t="s">
        <v>120</v>
      </c>
      <c r="D138" s="4" t="s">
        <v>341</v>
      </c>
      <c r="E138" s="8">
        <v>110</v>
      </c>
      <c r="F138" s="6">
        <f>E138/110.23</f>
        <v>0.9979134536877438</v>
      </c>
    </row>
    <row r="139" spans="1:6" ht="12.75">
      <c r="A139" s="13" t="s">
        <v>466</v>
      </c>
      <c r="B139" s="7" t="s">
        <v>225</v>
      </c>
      <c r="C139" s="7" t="s">
        <v>120</v>
      </c>
      <c r="D139" s="4" t="s">
        <v>341</v>
      </c>
      <c r="E139" s="8">
        <v>55</v>
      </c>
      <c r="F139" s="6">
        <f>E139/110.23</f>
        <v>0.4989567268438719</v>
      </c>
    </row>
    <row r="140" spans="1:6" ht="12.75">
      <c r="A140" s="12" t="s">
        <v>474</v>
      </c>
      <c r="B140" s="4" t="s">
        <v>272</v>
      </c>
      <c r="C140" s="4" t="s">
        <v>120</v>
      </c>
      <c r="D140" s="4" t="s">
        <v>341</v>
      </c>
      <c r="E140" s="5">
        <v>55</v>
      </c>
      <c r="F140" s="6">
        <f>E140/110.23</f>
        <v>0.4989567268438719</v>
      </c>
    </row>
    <row r="141" spans="1:6" ht="12.75">
      <c r="A141" s="12" t="s">
        <v>534</v>
      </c>
      <c r="B141" s="4" t="s">
        <v>273</v>
      </c>
      <c r="C141" s="4" t="s">
        <v>120</v>
      </c>
      <c r="D141" s="4" t="s">
        <v>341</v>
      </c>
      <c r="E141" s="5">
        <v>20</v>
      </c>
      <c r="F141" s="6">
        <f>E141/110.23</f>
        <v>0.18143880976140797</v>
      </c>
    </row>
    <row r="142" spans="1:6" ht="12.75">
      <c r="A142" s="12"/>
      <c r="B142" s="4"/>
      <c r="C142" s="4"/>
      <c r="D142" s="4"/>
      <c r="E142" s="5"/>
      <c r="F142" s="6"/>
    </row>
    <row r="143" spans="1:6" ht="12.75">
      <c r="A143" s="34"/>
      <c r="B143" s="4"/>
      <c r="C143" s="4"/>
      <c r="D143" s="28" t="s">
        <v>425</v>
      </c>
      <c r="E143" s="5">
        <f>SUM(E130:E137)</f>
        <v>231.5</v>
      </c>
      <c r="F143" s="35">
        <f>E143/102.36</f>
        <v>2.261625635013677</v>
      </c>
    </row>
    <row r="144" spans="1:6" ht="12.75">
      <c r="A144" s="34"/>
      <c r="B144" s="4"/>
      <c r="C144" s="4"/>
      <c r="D144" s="28" t="s">
        <v>426</v>
      </c>
      <c r="E144" s="5">
        <f>SUM(E138:E141)</f>
        <v>240</v>
      </c>
      <c r="F144" s="6">
        <f>E144/110.23</f>
        <v>2.1772657171368954</v>
      </c>
    </row>
    <row r="145" spans="1:6" ht="12.75">
      <c r="A145" s="34"/>
      <c r="B145" s="4"/>
      <c r="C145" s="4"/>
      <c r="D145" s="69" t="s">
        <v>430</v>
      </c>
      <c r="E145" s="29">
        <f>SUM(E130:E141)</f>
        <v>471.5</v>
      </c>
      <c r="F145" s="97">
        <f>SUM(F130:F141)</f>
        <v>4.4388913521505735</v>
      </c>
    </row>
    <row r="146" spans="1:6" ht="12.75">
      <c r="A146" s="34"/>
      <c r="B146" s="4"/>
      <c r="C146" s="4"/>
      <c r="D146" s="4"/>
      <c r="E146" s="29"/>
      <c r="F146" s="33"/>
    </row>
    <row r="147" spans="1:6" ht="12.75">
      <c r="A147" s="23" t="s">
        <v>371</v>
      </c>
      <c r="B147" s="4"/>
      <c r="C147" s="4"/>
      <c r="D147" s="4"/>
      <c r="E147" s="29"/>
      <c r="F147" s="33"/>
    </row>
    <row r="148" spans="1:6" ht="12.75">
      <c r="A148" s="12"/>
      <c r="B148" s="4"/>
      <c r="C148" s="4"/>
      <c r="D148" s="4"/>
      <c r="E148" s="5"/>
      <c r="F148" s="6"/>
    </row>
    <row r="149" spans="1:6" ht="12.75">
      <c r="A149" s="25" t="s">
        <v>58</v>
      </c>
      <c r="B149" s="1" t="s">
        <v>154</v>
      </c>
      <c r="C149" s="1" t="s">
        <v>155</v>
      </c>
      <c r="D149" s="1" t="s">
        <v>342</v>
      </c>
      <c r="E149" s="55">
        <v>33</v>
      </c>
      <c r="F149" s="6">
        <f>E149/102.36</f>
        <v>0.3223915592028136</v>
      </c>
    </row>
    <row r="150" spans="1:6" ht="12.75">
      <c r="A150" s="25" t="s">
        <v>90</v>
      </c>
      <c r="B150" s="1" t="s">
        <v>216</v>
      </c>
      <c r="C150" s="1" t="s">
        <v>155</v>
      </c>
      <c r="D150" s="1" t="s">
        <v>342</v>
      </c>
      <c r="E150" s="55">
        <v>3.0333</v>
      </c>
      <c r="F150" s="6">
        <f>E150/102.36</f>
        <v>0.02963364595545135</v>
      </c>
    </row>
    <row r="151" spans="1:6" ht="12.75">
      <c r="A151" s="12" t="s">
        <v>19</v>
      </c>
      <c r="B151" s="4" t="s">
        <v>288</v>
      </c>
      <c r="C151" s="4" t="s">
        <v>155</v>
      </c>
      <c r="D151" s="4" t="s">
        <v>341</v>
      </c>
      <c r="E151" s="5">
        <v>50</v>
      </c>
      <c r="F151" s="6">
        <f>E151/110.23</f>
        <v>0.4535970244035199</v>
      </c>
    </row>
    <row r="152" spans="1:6" ht="12.75">
      <c r="A152" s="12"/>
      <c r="B152" s="4"/>
      <c r="C152" s="4"/>
      <c r="D152" s="4"/>
      <c r="E152" s="5"/>
      <c r="F152" s="6"/>
    </row>
    <row r="153" spans="1:6" ht="12.75">
      <c r="A153" s="34"/>
      <c r="B153" s="4"/>
      <c r="C153" s="4"/>
      <c r="D153" s="28" t="s">
        <v>425</v>
      </c>
      <c r="E153" s="5">
        <f>SUM(E149:E150)</f>
        <v>36.0333</v>
      </c>
      <c r="F153" s="6">
        <f>E153/102.36</f>
        <v>0.3520252051582649</v>
      </c>
    </row>
    <row r="154" spans="1:6" ht="12.75">
      <c r="A154" s="34"/>
      <c r="B154" s="4"/>
      <c r="C154" s="4"/>
      <c r="D154" s="28" t="s">
        <v>426</v>
      </c>
      <c r="E154" s="5">
        <v>50</v>
      </c>
      <c r="F154" s="6">
        <f>E154/110.23</f>
        <v>0.4535970244035199</v>
      </c>
    </row>
    <row r="155" spans="1:6" ht="12.75">
      <c r="A155" s="34"/>
      <c r="B155" s="4"/>
      <c r="C155" s="4"/>
      <c r="D155" s="69" t="s">
        <v>431</v>
      </c>
      <c r="E155" s="29">
        <f>SUM(E149:E151)</f>
        <v>86.0333</v>
      </c>
      <c r="F155" s="33">
        <f>SUM(F149:F151)</f>
        <v>0.8056222295617849</v>
      </c>
    </row>
    <row r="156" spans="1:6" ht="12.75">
      <c r="A156" s="34"/>
      <c r="B156" s="4"/>
      <c r="C156" s="4"/>
      <c r="D156" s="4"/>
      <c r="E156" s="29"/>
      <c r="F156" s="33"/>
    </row>
    <row r="157" spans="1:6" ht="12.75">
      <c r="A157" s="23" t="s">
        <v>354</v>
      </c>
      <c r="B157" s="4"/>
      <c r="C157" s="4"/>
      <c r="D157" s="4"/>
      <c r="E157" s="29"/>
      <c r="F157" s="33"/>
    </row>
    <row r="158" spans="1:6" ht="12.75">
      <c r="A158" s="12"/>
      <c r="B158" s="4"/>
      <c r="C158" s="4"/>
      <c r="D158" s="4"/>
      <c r="E158" s="5"/>
      <c r="F158" s="6"/>
    </row>
    <row r="159" spans="1:6" ht="12.75">
      <c r="A159" s="25" t="s">
        <v>78</v>
      </c>
      <c r="B159" s="1" t="s">
        <v>199</v>
      </c>
      <c r="C159" s="1" t="s">
        <v>200</v>
      </c>
      <c r="D159" s="1" t="s">
        <v>342</v>
      </c>
      <c r="E159" s="55">
        <v>50</v>
      </c>
      <c r="F159" s="6">
        <f>E159/102.36</f>
        <v>0.48847205939820243</v>
      </c>
    </row>
    <row r="160" spans="1:6" ht="12.75">
      <c r="A160" s="25" t="s">
        <v>99</v>
      </c>
      <c r="B160" s="1" t="s">
        <v>233</v>
      </c>
      <c r="C160" s="1" t="s">
        <v>200</v>
      </c>
      <c r="D160" s="1" t="s">
        <v>342</v>
      </c>
      <c r="E160" s="55">
        <v>55</v>
      </c>
      <c r="F160" s="6">
        <f>E160/102.36</f>
        <v>0.5373192653380227</v>
      </c>
    </row>
    <row r="161" spans="1:6" ht="12.75">
      <c r="A161" s="25" t="s">
        <v>527</v>
      </c>
      <c r="B161" s="1" t="s">
        <v>533</v>
      </c>
      <c r="C161" s="1" t="s">
        <v>200</v>
      </c>
      <c r="D161" s="1" t="s">
        <v>342</v>
      </c>
      <c r="E161" s="55">
        <v>50</v>
      </c>
      <c r="F161" s="6">
        <f>E161/102.36</f>
        <v>0.48847205939820243</v>
      </c>
    </row>
    <row r="162" spans="1:6" ht="12.75">
      <c r="A162" s="13" t="s">
        <v>402</v>
      </c>
      <c r="B162" s="7" t="s">
        <v>403</v>
      </c>
      <c r="C162" s="7" t="s">
        <v>372</v>
      </c>
      <c r="D162" s="4" t="s">
        <v>341</v>
      </c>
      <c r="E162" s="8">
        <v>50</v>
      </c>
      <c r="F162" s="6">
        <f>E162/110.23</f>
        <v>0.4535970244035199</v>
      </c>
    </row>
    <row r="163" spans="1:6" ht="12.75">
      <c r="A163" s="13" t="s">
        <v>480</v>
      </c>
      <c r="B163" s="7" t="s">
        <v>285</v>
      </c>
      <c r="C163" s="7" t="s">
        <v>200</v>
      </c>
      <c r="D163" s="4" t="s">
        <v>341</v>
      </c>
      <c r="E163" s="8">
        <v>57</v>
      </c>
      <c r="F163" s="6">
        <f>E163/110.23</f>
        <v>0.5171006078200127</v>
      </c>
    </row>
    <row r="164" spans="1:6" ht="12.75">
      <c r="A164" s="13"/>
      <c r="B164" s="7"/>
      <c r="C164" s="7"/>
      <c r="D164" s="4"/>
      <c r="E164" s="8"/>
      <c r="F164" s="6"/>
    </row>
    <row r="165" spans="1:6" ht="12.75">
      <c r="A165" s="34"/>
      <c r="B165" s="7"/>
      <c r="C165" s="7"/>
      <c r="D165" s="28" t="s">
        <v>425</v>
      </c>
      <c r="E165" s="8">
        <f>SUM(E159:E161)</f>
        <v>155</v>
      </c>
      <c r="F165" s="9">
        <f>E165/102.36</f>
        <v>1.5142633841344275</v>
      </c>
    </row>
    <row r="166" spans="1:6" ht="12.75">
      <c r="A166" s="34"/>
      <c r="B166" s="7"/>
      <c r="C166" s="7"/>
      <c r="D166" s="28" t="s">
        <v>426</v>
      </c>
      <c r="E166" s="8">
        <f>SUM(E162:E163)</f>
        <v>107</v>
      </c>
      <c r="F166" s="6">
        <f>E166/110.23</f>
        <v>0.9706976322235326</v>
      </c>
    </row>
    <row r="167" spans="1:6" ht="12.75">
      <c r="A167" s="34"/>
      <c r="B167" s="7"/>
      <c r="C167" s="7"/>
      <c r="D167" s="69" t="s">
        <v>432</v>
      </c>
      <c r="E167" s="30">
        <f>SUM(E159:E163)</f>
        <v>262</v>
      </c>
      <c r="F167" s="76">
        <f>SUM(F159:F163)</f>
        <v>2.48496101635796</v>
      </c>
    </row>
    <row r="168" spans="1:6" ht="12.75">
      <c r="A168" s="34"/>
      <c r="B168" s="7"/>
      <c r="C168" s="7"/>
      <c r="D168" s="4"/>
      <c r="E168" s="33"/>
      <c r="F168" s="33"/>
    </row>
    <row r="169" spans="1:6" ht="12.75">
      <c r="A169" s="23" t="s">
        <v>355</v>
      </c>
      <c r="B169" s="7"/>
      <c r="C169" s="7"/>
      <c r="D169" s="4"/>
      <c r="E169" s="30"/>
      <c r="F169" s="33"/>
    </row>
    <row r="170" spans="1:6" ht="12.75">
      <c r="A170" s="13"/>
      <c r="B170" s="7"/>
      <c r="C170" s="7"/>
      <c r="D170" s="4"/>
      <c r="E170" s="8"/>
      <c r="F170" s="9"/>
    </row>
    <row r="171" spans="1:6" ht="12.75">
      <c r="A171" s="25" t="s">
        <v>46</v>
      </c>
      <c r="B171" s="1" t="s">
        <v>128</v>
      </c>
      <c r="C171" s="1" t="s">
        <v>129</v>
      </c>
      <c r="D171" s="1" t="s">
        <v>342</v>
      </c>
      <c r="E171" s="55">
        <v>40</v>
      </c>
      <c r="F171" s="6">
        <f aca="true" t="shared" si="5" ref="F171:F186">E171/102.36</f>
        <v>0.3907776475185619</v>
      </c>
    </row>
    <row r="172" spans="1:6" ht="12.75">
      <c r="A172" s="25" t="s">
        <v>47</v>
      </c>
      <c r="B172" s="1" t="s">
        <v>130</v>
      </c>
      <c r="C172" s="1" t="s">
        <v>129</v>
      </c>
      <c r="D172" s="1" t="s">
        <v>342</v>
      </c>
      <c r="E172" s="55">
        <v>21</v>
      </c>
      <c r="F172" s="6">
        <f t="shared" si="5"/>
        <v>0.205158264947245</v>
      </c>
    </row>
    <row r="173" spans="1:6" ht="12.75">
      <c r="A173" s="25" t="s">
        <v>4</v>
      </c>
      <c r="B173" s="1" t="s">
        <v>133</v>
      </c>
      <c r="C173" s="1" t="s">
        <v>129</v>
      </c>
      <c r="D173" s="1" t="s">
        <v>342</v>
      </c>
      <c r="E173" s="55">
        <v>35</v>
      </c>
      <c r="F173" s="6">
        <f t="shared" si="5"/>
        <v>0.3419304415787417</v>
      </c>
    </row>
    <row r="174" spans="1:6" ht="12.75">
      <c r="A174" s="25" t="s">
        <v>49</v>
      </c>
      <c r="B174" s="1" t="s">
        <v>141</v>
      </c>
      <c r="C174" s="1" t="s">
        <v>129</v>
      </c>
      <c r="D174" s="1" t="s">
        <v>342</v>
      </c>
      <c r="E174" s="55">
        <v>40</v>
      </c>
      <c r="F174" s="6">
        <f t="shared" si="5"/>
        <v>0.3907776475185619</v>
      </c>
    </row>
    <row r="175" spans="1:6" ht="12.75">
      <c r="A175" s="25" t="s">
        <v>530</v>
      </c>
      <c r="B175" s="1" t="s">
        <v>148</v>
      </c>
      <c r="C175" s="1" t="s">
        <v>129</v>
      </c>
      <c r="D175" s="1" t="s">
        <v>342</v>
      </c>
      <c r="E175" s="55">
        <v>40</v>
      </c>
      <c r="F175" s="6">
        <f t="shared" si="5"/>
        <v>0.3907776475185619</v>
      </c>
    </row>
    <row r="176" spans="1:6" ht="12.75">
      <c r="A176" s="25" t="s">
        <v>503</v>
      </c>
      <c r="B176" s="1" t="s">
        <v>151</v>
      </c>
      <c r="C176" s="1" t="s">
        <v>129</v>
      </c>
      <c r="D176" s="1" t="s">
        <v>342</v>
      </c>
      <c r="E176" s="55">
        <v>20.8333</v>
      </c>
      <c r="F176" s="6">
        <f t="shared" si="5"/>
        <v>0.20352969910121144</v>
      </c>
    </row>
    <row r="177" spans="1:6" ht="12.75">
      <c r="A177" s="25" t="s">
        <v>505</v>
      </c>
      <c r="B177" s="1" t="s">
        <v>153</v>
      </c>
      <c r="C177" s="1" t="s">
        <v>129</v>
      </c>
      <c r="D177" s="1" t="s">
        <v>342</v>
      </c>
      <c r="E177" s="55">
        <v>45</v>
      </c>
      <c r="F177" s="6">
        <f t="shared" si="5"/>
        <v>0.4396248534583822</v>
      </c>
    </row>
    <row r="178" spans="1:6" ht="12.75">
      <c r="A178" s="25" t="s">
        <v>59</v>
      </c>
      <c r="B178" s="1" t="s">
        <v>156</v>
      </c>
      <c r="C178" s="1" t="s">
        <v>129</v>
      </c>
      <c r="D178" s="1" t="s">
        <v>342</v>
      </c>
      <c r="E178" s="55">
        <v>44</v>
      </c>
      <c r="F178" s="6">
        <f t="shared" si="5"/>
        <v>0.4298554122704181</v>
      </c>
    </row>
    <row r="179" spans="1:6" ht="12.75">
      <c r="A179" s="25" t="s">
        <v>506</v>
      </c>
      <c r="B179" s="1" t="s">
        <v>162</v>
      </c>
      <c r="C179" s="1" t="s">
        <v>129</v>
      </c>
      <c r="D179" s="1" t="s">
        <v>342</v>
      </c>
      <c r="E179" s="55">
        <v>21.5</v>
      </c>
      <c r="F179" s="6">
        <f t="shared" si="5"/>
        <v>0.21004298554122705</v>
      </c>
    </row>
    <row r="180" spans="1:6" ht="12" customHeight="1">
      <c r="A180" s="25" t="s">
        <v>62</v>
      </c>
      <c r="B180" s="1" t="s">
        <v>165</v>
      </c>
      <c r="C180" s="1" t="s">
        <v>129</v>
      </c>
      <c r="D180" s="1" t="s">
        <v>342</v>
      </c>
      <c r="E180" s="55">
        <v>32</v>
      </c>
      <c r="F180" s="6">
        <f t="shared" si="5"/>
        <v>0.31262211801484957</v>
      </c>
    </row>
    <row r="181" spans="1:6" ht="12.75">
      <c r="A181" s="25" t="s">
        <v>511</v>
      </c>
      <c r="B181" s="1" t="s">
        <v>178</v>
      </c>
      <c r="C181" s="1" t="s">
        <v>129</v>
      </c>
      <c r="D181" s="1" t="s">
        <v>342</v>
      </c>
      <c r="E181" s="55">
        <v>49</v>
      </c>
      <c r="F181" s="6">
        <f t="shared" si="5"/>
        <v>0.47870261821023835</v>
      </c>
    </row>
    <row r="182" spans="1:6" ht="12.75">
      <c r="A182" s="25" t="s">
        <v>66</v>
      </c>
      <c r="B182" s="1" t="s">
        <v>182</v>
      </c>
      <c r="C182" s="1" t="s">
        <v>129</v>
      </c>
      <c r="D182" s="1" t="s">
        <v>342</v>
      </c>
      <c r="E182" s="55">
        <v>36</v>
      </c>
      <c r="F182" s="6">
        <f t="shared" si="5"/>
        <v>0.3516998827667058</v>
      </c>
    </row>
    <row r="183" spans="1:6" ht="12.75">
      <c r="A183" s="25" t="s">
        <v>73</v>
      </c>
      <c r="B183" s="1" t="s">
        <v>191</v>
      </c>
      <c r="C183" s="1" t="s">
        <v>129</v>
      </c>
      <c r="D183" s="1" t="s">
        <v>342</v>
      </c>
      <c r="E183" s="55">
        <v>3</v>
      </c>
      <c r="F183" s="6">
        <f t="shared" si="5"/>
        <v>0.029308323563892145</v>
      </c>
    </row>
    <row r="184" spans="1:6" ht="12.75">
      <c r="A184" s="25" t="s">
        <v>82</v>
      </c>
      <c r="B184" s="1" t="s">
        <v>204</v>
      </c>
      <c r="C184" s="1" t="s">
        <v>129</v>
      </c>
      <c r="D184" s="1" t="s">
        <v>342</v>
      </c>
      <c r="E184" s="55">
        <v>18</v>
      </c>
      <c r="F184" s="6">
        <f t="shared" si="5"/>
        <v>0.1758499413833529</v>
      </c>
    </row>
    <row r="185" spans="1:6" ht="12.75">
      <c r="A185" s="25" t="s">
        <v>87</v>
      </c>
      <c r="B185" s="1" t="s">
        <v>211</v>
      </c>
      <c r="C185" s="1" t="s">
        <v>129</v>
      </c>
      <c r="D185" s="1" t="s">
        <v>342</v>
      </c>
      <c r="E185" s="55">
        <v>52</v>
      </c>
      <c r="F185" s="6">
        <f t="shared" si="5"/>
        <v>0.5080109417741305</v>
      </c>
    </row>
    <row r="186" spans="1:6" ht="12.75">
      <c r="A186" s="25" t="s">
        <v>94</v>
      </c>
      <c r="B186" s="1" t="s">
        <v>223</v>
      </c>
      <c r="C186" s="1" t="s">
        <v>129</v>
      </c>
      <c r="D186" s="1" t="s">
        <v>342</v>
      </c>
      <c r="E186" s="55">
        <v>42</v>
      </c>
      <c r="F186" s="6">
        <f t="shared" si="5"/>
        <v>0.41031652989449</v>
      </c>
    </row>
    <row r="187" spans="1:6" ht="12.75">
      <c r="A187" s="13" t="s">
        <v>467</v>
      </c>
      <c r="B187" s="7" t="s">
        <v>253</v>
      </c>
      <c r="C187" s="7" t="s">
        <v>129</v>
      </c>
      <c r="D187" s="4" t="s">
        <v>341</v>
      </c>
      <c r="E187" s="8">
        <v>110</v>
      </c>
      <c r="F187" s="6">
        <f>E187/110.23</f>
        <v>0.9979134536877438</v>
      </c>
    </row>
    <row r="188" spans="1:6" ht="12.75">
      <c r="A188" s="12" t="s">
        <v>494</v>
      </c>
      <c r="B188" s="4" t="s">
        <v>278</v>
      </c>
      <c r="C188" s="4" t="s">
        <v>129</v>
      </c>
      <c r="D188" s="4" t="s">
        <v>341</v>
      </c>
      <c r="E188" s="5">
        <v>50</v>
      </c>
      <c r="F188" s="6">
        <f>E188/110.23</f>
        <v>0.4535970244035199</v>
      </c>
    </row>
    <row r="189" spans="1:6" ht="12.75">
      <c r="A189" s="12" t="s">
        <v>497</v>
      </c>
      <c r="B189" s="4" t="s">
        <v>290</v>
      </c>
      <c r="C189" s="4" t="s">
        <v>129</v>
      </c>
      <c r="D189" s="4" t="s">
        <v>341</v>
      </c>
      <c r="E189" s="5">
        <v>57.5</v>
      </c>
      <c r="F189" s="6">
        <f>E189/110.23</f>
        <v>0.5216365780640478</v>
      </c>
    </row>
    <row r="190" spans="1:6" ht="12.75">
      <c r="A190" s="12" t="s">
        <v>17</v>
      </c>
      <c r="B190" s="4" t="s">
        <v>313</v>
      </c>
      <c r="C190" s="4" t="s">
        <v>129</v>
      </c>
      <c r="D190" s="4" t="s">
        <v>341</v>
      </c>
      <c r="E190" s="5">
        <v>110</v>
      </c>
      <c r="F190" s="6">
        <f>E190/110.23</f>
        <v>0.9979134536877438</v>
      </c>
    </row>
    <row r="191" spans="1:6" ht="12.75">
      <c r="A191" s="12"/>
      <c r="B191" s="4"/>
      <c r="C191" s="4"/>
      <c r="D191" s="4"/>
      <c r="E191" s="5"/>
      <c r="F191" s="6"/>
    </row>
    <row r="192" spans="1:6" ht="12.75">
      <c r="A192" s="34"/>
      <c r="B192" s="4"/>
      <c r="C192" s="4"/>
      <c r="D192" s="28" t="s">
        <v>425</v>
      </c>
      <c r="E192" s="5">
        <f>SUM(E171:E186)</f>
        <v>539.3333</v>
      </c>
      <c r="F192" s="35">
        <f>E192/102.36</f>
        <v>5.268984955060571</v>
      </c>
    </row>
    <row r="193" spans="1:6" ht="12.75">
      <c r="A193" s="34"/>
      <c r="B193" s="4"/>
      <c r="C193" s="4"/>
      <c r="D193" s="28" t="s">
        <v>426</v>
      </c>
      <c r="E193" s="5">
        <f>SUM(E187:E190)</f>
        <v>327.5</v>
      </c>
      <c r="F193" s="6">
        <f>E193/110.23</f>
        <v>2.9710605098430554</v>
      </c>
    </row>
    <row r="194" spans="1:6" ht="12.75">
      <c r="A194" s="34"/>
      <c r="B194" s="4"/>
      <c r="C194" s="4"/>
      <c r="D194" s="69" t="s">
        <v>433</v>
      </c>
      <c r="E194" s="29">
        <f>SUM(E171:E190)</f>
        <v>866.8333</v>
      </c>
      <c r="F194" s="33">
        <f>SUM(F171:F190)</f>
        <v>8.240045464903625</v>
      </c>
    </row>
    <row r="195" spans="1:6" ht="12.75">
      <c r="A195" s="13"/>
      <c r="B195" s="7"/>
      <c r="C195" s="7"/>
      <c r="D195" s="4"/>
      <c r="E195" s="8"/>
      <c r="F195" s="8"/>
    </row>
    <row r="196" spans="1:6" ht="12.75">
      <c r="A196" s="23" t="s">
        <v>357</v>
      </c>
      <c r="B196" s="4"/>
      <c r="C196" s="4"/>
      <c r="D196" s="4"/>
      <c r="E196" s="29"/>
      <c r="F196" s="33"/>
    </row>
    <row r="197" spans="1:6" ht="12.75">
      <c r="A197" s="12"/>
      <c r="B197" s="4"/>
      <c r="C197" s="4"/>
      <c r="D197" s="4"/>
      <c r="E197" s="5"/>
      <c r="F197" s="6"/>
    </row>
    <row r="198" spans="1:6" ht="12.75">
      <c r="A198" s="13" t="s">
        <v>41</v>
      </c>
      <c r="B198" s="7" t="s">
        <v>261</v>
      </c>
      <c r="C198" s="7" t="s">
        <v>262</v>
      </c>
      <c r="D198" s="4" t="s">
        <v>341</v>
      </c>
      <c r="E198" s="8">
        <v>60</v>
      </c>
      <c r="F198" s="6">
        <f>E198/110.23</f>
        <v>0.5443164292842239</v>
      </c>
    </row>
    <row r="199" spans="1:6" ht="12.75">
      <c r="A199" s="13"/>
      <c r="B199" s="7"/>
      <c r="C199" s="7"/>
      <c r="D199" s="4"/>
      <c r="E199" s="8"/>
      <c r="F199" s="9"/>
    </row>
    <row r="200" spans="1:6" ht="12.75">
      <c r="A200" s="34"/>
      <c r="B200" s="7"/>
      <c r="C200" s="7"/>
      <c r="D200" s="28" t="s">
        <v>425</v>
      </c>
      <c r="E200" s="8">
        <v>0</v>
      </c>
      <c r="F200" s="9">
        <v>0</v>
      </c>
    </row>
    <row r="201" spans="1:6" ht="12.75">
      <c r="A201" s="34"/>
      <c r="B201" s="7"/>
      <c r="C201" s="7"/>
      <c r="D201" s="28" t="s">
        <v>426</v>
      </c>
      <c r="E201" s="8">
        <v>60</v>
      </c>
      <c r="F201" s="6">
        <f>E201/110.23</f>
        <v>0.5443164292842239</v>
      </c>
    </row>
    <row r="202" spans="1:6" ht="12.75">
      <c r="A202" s="34"/>
      <c r="B202" s="7"/>
      <c r="C202" s="7"/>
      <c r="D202" s="69" t="s">
        <v>435</v>
      </c>
      <c r="E202" s="30">
        <f>SUM(E198)</f>
        <v>60</v>
      </c>
      <c r="F202" s="76">
        <f>SUM(F198)</f>
        <v>0.5443164292842239</v>
      </c>
    </row>
    <row r="203" spans="1:6" ht="12.75">
      <c r="A203" s="34"/>
      <c r="B203" s="7"/>
      <c r="C203" s="7"/>
      <c r="D203" s="69"/>
      <c r="E203" s="30"/>
      <c r="F203" s="76"/>
    </row>
    <row r="204" spans="1:6" ht="12.75">
      <c r="A204" s="23" t="s">
        <v>356</v>
      </c>
      <c r="B204" s="4"/>
      <c r="C204" s="4"/>
      <c r="D204" s="4"/>
      <c r="E204" s="29"/>
      <c r="F204" s="33"/>
    </row>
    <row r="205" spans="1:6" ht="12.75">
      <c r="A205" s="12"/>
      <c r="B205" s="4"/>
      <c r="C205" s="4"/>
      <c r="D205" s="4"/>
      <c r="E205" s="5"/>
      <c r="F205" s="6"/>
    </row>
    <row r="206" spans="1:6" ht="12.75">
      <c r="A206" s="25" t="s">
        <v>117</v>
      </c>
      <c r="B206" s="1" t="s">
        <v>173</v>
      </c>
      <c r="C206" s="1" t="s">
        <v>174</v>
      </c>
      <c r="D206" s="1" t="s">
        <v>342</v>
      </c>
      <c r="E206" s="55">
        <v>20</v>
      </c>
      <c r="F206" s="6">
        <f>E206/102.36</f>
        <v>0.19538882375928096</v>
      </c>
    </row>
    <row r="207" spans="1:6" ht="12.75">
      <c r="A207" s="25" t="s">
        <v>79</v>
      </c>
      <c r="B207" s="1" t="s">
        <v>201</v>
      </c>
      <c r="C207" s="1" t="s">
        <v>174</v>
      </c>
      <c r="D207" s="1" t="s">
        <v>342</v>
      </c>
      <c r="E207" s="55">
        <v>45</v>
      </c>
      <c r="F207" s="6">
        <f>E207/102.36</f>
        <v>0.4396248534583822</v>
      </c>
    </row>
    <row r="208" spans="1:6" ht="12.75">
      <c r="A208" s="25" t="s">
        <v>10</v>
      </c>
      <c r="B208" s="1" t="s">
        <v>205</v>
      </c>
      <c r="C208" s="1" t="s">
        <v>174</v>
      </c>
      <c r="D208" s="1" t="s">
        <v>342</v>
      </c>
      <c r="E208" s="55">
        <v>45</v>
      </c>
      <c r="F208" s="6">
        <f>E208/102.36</f>
        <v>0.4396248534583822</v>
      </c>
    </row>
    <row r="209" spans="1:6" ht="12.75">
      <c r="A209" s="25" t="s">
        <v>514</v>
      </c>
      <c r="B209" s="1" t="s">
        <v>209</v>
      </c>
      <c r="C209" s="1" t="s">
        <v>174</v>
      </c>
      <c r="D209" s="1" t="s">
        <v>342</v>
      </c>
      <c r="E209" s="55">
        <v>45</v>
      </c>
      <c r="F209" s="6">
        <f>E209/102.36</f>
        <v>0.4396248534583822</v>
      </c>
    </row>
    <row r="210" spans="1:6" ht="12.75">
      <c r="A210" s="12"/>
      <c r="B210" s="4"/>
      <c r="C210" s="4"/>
      <c r="D210" s="4"/>
      <c r="E210" s="5"/>
      <c r="F210" s="6"/>
    </row>
    <row r="211" spans="1:6" ht="12.75">
      <c r="A211" s="34"/>
      <c r="B211" s="4"/>
      <c r="C211" s="4"/>
      <c r="D211" s="28" t="s">
        <v>425</v>
      </c>
      <c r="E211" s="5">
        <f>SUM(E206:E209)</f>
        <v>155</v>
      </c>
      <c r="F211" s="6">
        <f>E211/102.36</f>
        <v>1.5142633841344275</v>
      </c>
    </row>
    <row r="212" spans="1:6" ht="12.75">
      <c r="A212" s="34"/>
      <c r="B212" s="4"/>
      <c r="C212" s="4"/>
      <c r="D212" s="28" t="s">
        <v>426</v>
      </c>
      <c r="E212" s="5">
        <v>0</v>
      </c>
      <c r="F212" s="6">
        <f>E212/110.23</f>
        <v>0</v>
      </c>
    </row>
    <row r="213" spans="1:6" ht="12.75">
      <c r="A213" s="34"/>
      <c r="B213" s="4"/>
      <c r="C213" s="4"/>
      <c r="D213" s="69" t="s">
        <v>434</v>
      </c>
      <c r="E213" s="29">
        <v>155</v>
      </c>
      <c r="F213" s="33">
        <v>1.5142633841344275</v>
      </c>
    </row>
    <row r="214" spans="1:6" ht="12.75">
      <c r="A214" s="34"/>
      <c r="B214" s="4"/>
      <c r="C214" s="4"/>
      <c r="D214" s="4"/>
      <c r="E214" s="29"/>
      <c r="F214" s="33"/>
    </row>
    <row r="215" spans="1:6" ht="12.75">
      <c r="A215" s="23" t="s">
        <v>359</v>
      </c>
      <c r="B215" s="4"/>
      <c r="C215" s="4"/>
      <c r="D215" s="4"/>
      <c r="E215" s="29"/>
      <c r="F215" s="33"/>
    </row>
    <row r="216" spans="1:6" ht="12.75">
      <c r="A216" s="12"/>
      <c r="B216" s="4"/>
      <c r="C216" s="4"/>
      <c r="D216" s="4"/>
      <c r="E216" s="5"/>
      <c r="F216" s="6"/>
    </row>
    <row r="217" spans="1:6" ht="12.75">
      <c r="A217" s="25" t="s">
        <v>42</v>
      </c>
      <c r="B217" s="1" t="s">
        <v>121</v>
      </c>
      <c r="C217" s="1" t="s">
        <v>122</v>
      </c>
      <c r="D217" s="1" t="s">
        <v>342</v>
      </c>
      <c r="E217" s="55">
        <v>55</v>
      </c>
      <c r="F217" s="6">
        <f aca="true" t="shared" si="6" ref="F217:F228">E217/102.36</f>
        <v>0.5373192653380227</v>
      </c>
    </row>
    <row r="218" spans="1:6" ht="12.75">
      <c r="A218" s="25" t="s">
        <v>45</v>
      </c>
      <c r="B218" s="1" t="s">
        <v>127</v>
      </c>
      <c r="C218" s="1" t="s">
        <v>122</v>
      </c>
      <c r="D218" s="1" t="s">
        <v>342</v>
      </c>
      <c r="E218" s="55">
        <v>52</v>
      </c>
      <c r="F218" s="6">
        <f t="shared" si="6"/>
        <v>0.5080109417741305</v>
      </c>
    </row>
    <row r="219" spans="1:6" ht="12.75">
      <c r="A219" s="25" t="s">
        <v>49</v>
      </c>
      <c r="B219" s="1" t="s">
        <v>142</v>
      </c>
      <c r="C219" s="1" t="s">
        <v>122</v>
      </c>
      <c r="D219" s="1" t="s">
        <v>342</v>
      </c>
      <c r="E219" s="55">
        <v>80</v>
      </c>
      <c r="F219" s="6">
        <f t="shared" si="6"/>
        <v>0.7815552950371238</v>
      </c>
    </row>
    <row r="220" spans="1:6" ht="12.75">
      <c r="A220" s="25" t="s">
        <v>502</v>
      </c>
      <c r="B220" s="1" t="s">
        <v>150</v>
      </c>
      <c r="C220" s="1" t="s">
        <v>122</v>
      </c>
      <c r="D220" s="1" t="s">
        <v>342</v>
      </c>
      <c r="E220" s="55">
        <v>85</v>
      </c>
      <c r="F220" s="6">
        <f t="shared" si="6"/>
        <v>0.8304025009769441</v>
      </c>
    </row>
    <row r="221" spans="1:6" ht="12.75">
      <c r="A221" s="25" t="s">
        <v>504</v>
      </c>
      <c r="B221" s="1" t="s">
        <v>127</v>
      </c>
      <c r="C221" s="1" t="s">
        <v>122</v>
      </c>
      <c r="D221" s="1" t="s">
        <v>342</v>
      </c>
      <c r="E221" s="55">
        <v>62</v>
      </c>
      <c r="F221" s="6">
        <f t="shared" si="6"/>
        <v>0.605705353653771</v>
      </c>
    </row>
    <row r="222" spans="1:6" ht="12.75">
      <c r="A222" s="25" t="s">
        <v>33</v>
      </c>
      <c r="B222" s="1" t="s">
        <v>158</v>
      </c>
      <c r="C222" s="1" t="s">
        <v>122</v>
      </c>
      <c r="D222" s="1" t="s">
        <v>342</v>
      </c>
      <c r="E222" s="55">
        <v>40</v>
      </c>
      <c r="F222" s="6">
        <f t="shared" si="6"/>
        <v>0.3907776475185619</v>
      </c>
    </row>
    <row r="223" spans="1:6" ht="12.75">
      <c r="A223" s="12" t="s">
        <v>476</v>
      </c>
      <c r="B223" s="4" t="s">
        <v>186</v>
      </c>
      <c r="C223" s="4" t="s">
        <v>122</v>
      </c>
      <c r="D223" s="1" t="s">
        <v>342</v>
      </c>
      <c r="E223" s="53">
        <v>20</v>
      </c>
      <c r="F223" s="6">
        <f t="shared" si="6"/>
        <v>0.19538882375928096</v>
      </c>
    </row>
    <row r="224" spans="1:6" ht="12.75">
      <c r="A224" s="25" t="s">
        <v>72</v>
      </c>
      <c r="B224" s="1" t="s">
        <v>190</v>
      </c>
      <c r="C224" s="1" t="s">
        <v>122</v>
      </c>
      <c r="D224" s="1" t="s">
        <v>342</v>
      </c>
      <c r="E224" s="55">
        <v>40</v>
      </c>
      <c r="F224" s="6">
        <f t="shared" si="6"/>
        <v>0.3907776475185619</v>
      </c>
    </row>
    <row r="225" spans="1:6" ht="12.75">
      <c r="A225" s="25" t="s">
        <v>81</v>
      </c>
      <c r="B225" s="1" t="s">
        <v>203</v>
      </c>
      <c r="C225" s="1" t="s">
        <v>122</v>
      </c>
      <c r="D225" s="1" t="s">
        <v>342</v>
      </c>
      <c r="E225" s="55">
        <v>20.666667</v>
      </c>
      <c r="F225" s="6">
        <f t="shared" si="6"/>
        <v>0.2019017878077374</v>
      </c>
    </row>
    <row r="226" spans="1:6" ht="12.75">
      <c r="A226" s="25" t="s">
        <v>83</v>
      </c>
      <c r="B226" s="1" t="s">
        <v>206</v>
      </c>
      <c r="C226" s="1" t="s">
        <v>122</v>
      </c>
      <c r="D226" s="1" t="s">
        <v>342</v>
      </c>
      <c r="E226" s="55">
        <v>50</v>
      </c>
      <c r="F226" s="6">
        <f t="shared" si="6"/>
        <v>0.48847205939820243</v>
      </c>
    </row>
    <row r="227" spans="1:6" s="15" customFormat="1" ht="12" customHeight="1">
      <c r="A227" s="25" t="s">
        <v>520</v>
      </c>
      <c r="B227" s="1" t="s">
        <v>234</v>
      </c>
      <c r="C227" s="1" t="s">
        <v>122</v>
      </c>
      <c r="D227" s="1" t="s">
        <v>342</v>
      </c>
      <c r="E227" s="55">
        <v>40</v>
      </c>
      <c r="F227" s="6">
        <f t="shared" si="6"/>
        <v>0.3907776475185619</v>
      </c>
    </row>
    <row r="228" spans="1:6" s="15" customFormat="1" ht="12" customHeight="1">
      <c r="A228" s="25" t="s">
        <v>407</v>
      </c>
      <c r="B228" s="1" t="s">
        <v>220</v>
      </c>
      <c r="C228" s="1" t="s">
        <v>122</v>
      </c>
      <c r="D228" s="1" t="s">
        <v>342</v>
      </c>
      <c r="E228" s="55">
        <v>100</v>
      </c>
      <c r="F228" s="6">
        <f t="shared" si="6"/>
        <v>0.9769441187964049</v>
      </c>
    </row>
    <row r="229" spans="1:6" ht="12.75">
      <c r="A229" s="12" t="s">
        <v>461</v>
      </c>
      <c r="B229" s="4" t="s">
        <v>250</v>
      </c>
      <c r="C229" s="4" t="s">
        <v>122</v>
      </c>
      <c r="D229" s="4" t="s">
        <v>341</v>
      </c>
      <c r="E229" s="5">
        <v>88</v>
      </c>
      <c r="F229" s="6">
        <f aca="true" t="shared" si="7" ref="F229:F242">E229/110.23</f>
        <v>0.798330762950195</v>
      </c>
    </row>
    <row r="230" spans="1:6" ht="12.75">
      <c r="A230" s="12" t="s">
        <v>12</v>
      </c>
      <c r="B230" s="4" t="s">
        <v>253</v>
      </c>
      <c r="C230" s="4" t="s">
        <v>122</v>
      </c>
      <c r="D230" s="4" t="s">
        <v>341</v>
      </c>
      <c r="E230" s="5">
        <v>100</v>
      </c>
      <c r="F230" s="6">
        <f t="shared" si="7"/>
        <v>0.9071940488070398</v>
      </c>
    </row>
    <row r="231" spans="1:6" ht="12.75">
      <c r="A231" s="12" t="s">
        <v>465</v>
      </c>
      <c r="B231" s="4" t="s">
        <v>255</v>
      </c>
      <c r="C231" s="4" t="s">
        <v>122</v>
      </c>
      <c r="D231" s="4" t="s">
        <v>341</v>
      </c>
      <c r="E231" s="5">
        <v>110</v>
      </c>
      <c r="F231" s="6">
        <f t="shared" si="7"/>
        <v>0.9979134536877438</v>
      </c>
    </row>
    <row r="232" spans="1:6" ht="12.75">
      <c r="A232" s="13" t="s">
        <v>16</v>
      </c>
      <c r="B232" s="7" t="s">
        <v>233</v>
      </c>
      <c r="C232" s="7" t="s">
        <v>122</v>
      </c>
      <c r="D232" s="4" t="s">
        <v>341</v>
      </c>
      <c r="E232" s="8">
        <v>100</v>
      </c>
      <c r="F232" s="6">
        <f t="shared" si="7"/>
        <v>0.9071940488070398</v>
      </c>
    </row>
    <row r="233" spans="1:6" ht="12.75">
      <c r="A233" s="12" t="s">
        <v>526</v>
      </c>
      <c r="B233" s="4" t="s">
        <v>260</v>
      </c>
      <c r="C233" s="4" t="s">
        <v>122</v>
      </c>
      <c r="D233" s="4" t="s">
        <v>341</v>
      </c>
      <c r="E233" s="5">
        <v>110</v>
      </c>
      <c r="F233" s="6">
        <f t="shared" si="7"/>
        <v>0.9979134536877438</v>
      </c>
    </row>
    <row r="234" spans="1:6" ht="12.75">
      <c r="A234" s="13" t="s">
        <v>471</v>
      </c>
      <c r="B234" s="7" t="s">
        <v>269</v>
      </c>
      <c r="C234" s="7" t="s">
        <v>122</v>
      </c>
      <c r="D234" s="4" t="s">
        <v>341</v>
      </c>
      <c r="E234" s="8">
        <v>50</v>
      </c>
      <c r="F234" s="6">
        <f t="shared" si="7"/>
        <v>0.4535970244035199</v>
      </c>
    </row>
    <row r="235" spans="1:6" ht="12.75">
      <c r="A235" s="13" t="s">
        <v>472</v>
      </c>
      <c r="B235" s="7" t="s">
        <v>270</v>
      </c>
      <c r="C235" s="7" t="s">
        <v>122</v>
      </c>
      <c r="D235" s="4" t="s">
        <v>341</v>
      </c>
      <c r="E235" s="8">
        <v>20</v>
      </c>
      <c r="F235" s="6">
        <f t="shared" si="7"/>
        <v>0.18143880976140797</v>
      </c>
    </row>
    <row r="236" spans="1:6" ht="12.75">
      <c r="A236" s="13" t="s">
        <v>473</v>
      </c>
      <c r="B236" s="7" t="s">
        <v>271</v>
      </c>
      <c r="C236" s="7" t="s">
        <v>122</v>
      </c>
      <c r="D236" s="4" t="s">
        <v>341</v>
      </c>
      <c r="E236" s="8">
        <v>40</v>
      </c>
      <c r="F236" s="6">
        <f t="shared" si="7"/>
        <v>0.36287761952281594</v>
      </c>
    </row>
    <row r="237" spans="1:6" ht="25.5">
      <c r="A237" s="20" t="s">
        <v>496</v>
      </c>
      <c r="B237" s="4" t="s">
        <v>279</v>
      </c>
      <c r="C237" s="4" t="s">
        <v>122</v>
      </c>
      <c r="D237" s="4" t="s">
        <v>341</v>
      </c>
      <c r="E237" s="5">
        <v>100</v>
      </c>
      <c r="F237" s="6">
        <f t="shared" si="7"/>
        <v>0.9071940488070398</v>
      </c>
    </row>
    <row r="238" spans="1:6" ht="12.75">
      <c r="A238" s="12" t="s">
        <v>500</v>
      </c>
      <c r="B238" s="4" t="s">
        <v>283</v>
      </c>
      <c r="C238" s="4" t="s">
        <v>122</v>
      </c>
      <c r="D238" s="4" t="s">
        <v>341</v>
      </c>
      <c r="E238" s="5">
        <v>44</v>
      </c>
      <c r="F238" s="6">
        <f t="shared" si="7"/>
        <v>0.3991653814750975</v>
      </c>
    </row>
    <row r="239" spans="1:6" ht="12.75">
      <c r="A239" s="12" t="s">
        <v>13</v>
      </c>
      <c r="B239" s="4" t="s">
        <v>284</v>
      </c>
      <c r="C239" s="4" t="s">
        <v>122</v>
      </c>
      <c r="D239" s="4" t="s">
        <v>341</v>
      </c>
      <c r="E239" s="5">
        <v>44</v>
      </c>
      <c r="F239" s="6">
        <f t="shared" si="7"/>
        <v>0.3991653814750975</v>
      </c>
    </row>
    <row r="240" spans="1:6" ht="12.75">
      <c r="A240" s="12" t="s">
        <v>482</v>
      </c>
      <c r="B240" s="4" t="s">
        <v>287</v>
      </c>
      <c r="C240" s="4" t="s">
        <v>122</v>
      </c>
      <c r="D240" s="4" t="s">
        <v>341</v>
      </c>
      <c r="E240" s="5">
        <v>44</v>
      </c>
      <c r="F240" s="6">
        <f t="shared" si="7"/>
        <v>0.3991653814750975</v>
      </c>
    </row>
    <row r="241" spans="1:6" ht="12.75">
      <c r="A241" s="12" t="s">
        <v>9</v>
      </c>
      <c r="B241" s="4" t="s">
        <v>261</v>
      </c>
      <c r="C241" s="4" t="s">
        <v>122</v>
      </c>
      <c r="D241" s="4" t="s">
        <v>341</v>
      </c>
      <c r="E241" s="5">
        <v>50</v>
      </c>
      <c r="F241" s="6">
        <f t="shared" si="7"/>
        <v>0.4535970244035199</v>
      </c>
    </row>
    <row r="242" spans="1:6" ht="12.75">
      <c r="A242" s="13" t="s">
        <v>36</v>
      </c>
      <c r="B242" s="7" t="s">
        <v>309</v>
      </c>
      <c r="C242" s="7" t="s">
        <v>122</v>
      </c>
      <c r="D242" s="4" t="s">
        <v>341</v>
      </c>
      <c r="E242" s="8">
        <v>50</v>
      </c>
      <c r="F242" s="6">
        <f t="shared" si="7"/>
        <v>0.4535970244035199</v>
      </c>
    </row>
    <row r="243" spans="1:6" ht="12.75">
      <c r="A243" s="12"/>
      <c r="B243" s="4"/>
      <c r="C243" s="4"/>
      <c r="D243" s="4"/>
      <c r="E243" s="5"/>
      <c r="F243" s="6"/>
    </row>
    <row r="244" spans="1:6" ht="12.75">
      <c r="A244" s="34"/>
      <c r="B244" s="4"/>
      <c r="C244" s="4"/>
      <c r="D244" s="28" t="s">
        <v>425</v>
      </c>
      <c r="E244" s="5">
        <f>SUM(E217:E228)</f>
        <v>644.666667</v>
      </c>
      <c r="F244" s="35">
        <f>E244/102.36</f>
        <v>6.298033089097303</v>
      </c>
    </row>
    <row r="245" spans="1:6" ht="12.75">
      <c r="A245" s="34"/>
      <c r="B245" s="4"/>
      <c r="C245" s="4"/>
      <c r="D245" s="28" t="s">
        <v>426</v>
      </c>
      <c r="E245" s="5">
        <f>SUM(E229:E242)</f>
        <v>950</v>
      </c>
      <c r="F245" s="6">
        <f>E245/110.23</f>
        <v>8.618343463666879</v>
      </c>
    </row>
    <row r="246" spans="1:6" ht="12.75">
      <c r="A246" s="34"/>
      <c r="B246" s="4"/>
      <c r="C246" s="4"/>
      <c r="D246" s="69" t="s">
        <v>437</v>
      </c>
      <c r="E246" s="29">
        <f>SUM(E244:E245)</f>
        <v>1594.666667</v>
      </c>
      <c r="F246" s="33">
        <f>SUM(F244:F245)</f>
        <v>14.91637655276418</v>
      </c>
    </row>
    <row r="247" spans="1:6" ht="12.75">
      <c r="A247" s="34"/>
      <c r="B247" s="4"/>
      <c r="C247" s="4"/>
      <c r="D247" s="4"/>
      <c r="E247" s="29"/>
      <c r="F247" s="29"/>
    </row>
    <row r="248" spans="1:6" ht="12.75">
      <c r="A248" s="23" t="s">
        <v>360</v>
      </c>
      <c r="B248" s="4"/>
      <c r="C248" s="4"/>
      <c r="D248" s="4"/>
      <c r="E248" s="29"/>
      <c r="F248" s="33"/>
    </row>
    <row r="249" spans="1:6" ht="12.75">
      <c r="A249" s="12"/>
      <c r="B249" s="4"/>
      <c r="C249" s="4"/>
      <c r="D249" s="4"/>
      <c r="E249" s="5"/>
      <c r="F249" s="6"/>
    </row>
    <row r="250" spans="1:6" ht="12.75">
      <c r="A250" s="25" t="s">
        <v>42</v>
      </c>
      <c r="B250" s="1" t="s">
        <v>123</v>
      </c>
      <c r="C250" s="1" t="s">
        <v>124</v>
      </c>
      <c r="D250" s="1" t="s">
        <v>342</v>
      </c>
      <c r="E250" s="55">
        <v>30</v>
      </c>
      <c r="F250" s="6">
        <f>E250/102.36</f>
        <v>0.29308323563892147</v>
      </c>
    </row>
    <row r="251" spans="1:6" ht="12.75">
      <c r="A251" s="25"/>
      <c r="B251" s="1"/>
      <c r="C251" s="1"/>
      <c r="D251" s="1"/>
      <c r="E251" s="1"/>
      <c r="F251" s="6"/>
    </row>
    <row r="252" spans="1:6" ht="12.75">
      <c r="A252" s="34"/>
      <c r="B252" s="1"/>
      <c r="C252" s="1"/>
      <c r="D252" s="28" t="s">
        <v>425</v>
      </c>
      <c r="E252" s="1">
        <v>30</v>
      </c>
      <c r="F252" s="6">
        <f>E252/102.36</f>
        <v>0.29308323563892147</v>
      </c>
    </row>
    <row r="253" spans="1:6" ht="12.75">
      <c r="A253" s="34"/>
      <c r="B253" s="1"/>
      <c r="C253" s="1"/>
      <c r="D253" s="28" t="s">
        <v>426</v>
      </c>
      <c r="E253" s="1">
        <v>0</v>
      </c>
      <c r="F253" s="6">
        <f>E253/110.23</f>
        <v>0</v>
      </c>
    </row>
    <row r="254" spans="1:6" ht="12.75">
      <c r="A254" s="34"/>
      <c r="B254" s="1"/>
      <c r="C254" s="1"/>
      <c r="D254" s="69" t="s">
        <v>438</v>
      </c>
      <c r="E254" s="31">
        <v>30</v>
      </c>
      <c r="F254" s="33">
        <f>E254/102.36</f>
        <v>0.29308323563892147</v>
      </c>
    </row>
    <row r="255" spans="1:6" ht="12.75">
      <c r="A255" s="34"/>
      <c r="B255" s="1"/>
      <c r="C255" s="1"/>
      <c r="D255" s="1"/>
      <c r="E255" s="31"/>
      <c r="F255" s="33"/>
    </row>
    <row r="256" spans="1:6" ht="12.75">
      <c r="A256" s="23" t="s">
        <v>361</v>
      </c>
      <c r="B256" s="1"/>
      <c r="C256" s="1"/>
      <c r="D256" s="1"/>
      <c r="E256" s="31"/>
      <c r="F256" s="33"/>
    </row>
    <row r="257" spans="1:6" ht="12.75">
      <c r="A257" s="25"/>
      <c r="B257" s="1"/>
      <c r="C257" s="1"/>
      <c r="D257" s="1"/>
      <c r="E257" s="1"/>
      <c r="F257" s="6"/>
    </row>
    <row r="258" spans="1:6" ht="12.75">
      <c r="A258" s="12" t="s">
        <v>483</v>
      </c>
      <c r="B258" s="4" t="s">
        <v>288</v>
      </c>
      <c r="C258" s="4" t="s">
        <v>289</v>
      </c>
      <c r="D258" s="4" t="s">
        <v>341</v>
      </c>
      <c r="E258" s="5">
        <v>100</v>
      </c>
      <c r="F258" s="6">
        <f>E258/110.23</f>
        <v>0.9071940488070398</v>
      </c>
    </row>
    <row r="259" spans="1:6" ht="12.75">
      <c r="A259" s="13" t="s">
        <v>492</v>
      </c>
      <c r="B259" s="7" t="s">
        <v>314</v>
      </c>
      <c r="C259" s="7" t="s">
        <v>289</v>
      </c>
      <c r="D259" s="4" t="s">
        <v>341</v>
      </c>
      <c r="E259" s="8">
        <v>50</v>
      </c>
      <c r="F259" s="6">
        <f>E259/110.23</f>
        <v>0.4535970244035199</v>
      </c>
    </row>
    <row r="260" spans="1:6" ht="12.75">
      <c r="A260" s="13"/>
      <c r="B260" s="7"/>
      <c r="C260" s="7"/>
      <c r="D260" s="4"/>
      <c r="E260" s="8"/>
      <c r="F260" s="9"/>
    </row>
    <row r="261" spans="1:6" ht="12.75">
      <c r="A261" s="34"/>
      <c r="B261" s="7"/>
      <c r="C261" s="7"/>
      <c r="D261" s="28" t="s">
        <v>425</v>
      </c>
      <c r="E261" s="8">
        <v>0</v>
      </c>
      <c r="F261" s="9">
        <v>0</v>
      </c>
    </row>
    <row r="262" spans="1:6" ht="12.75">
      <c r="A262" s="34"/>
      <c r="B262" s="7"/>
      <c r="C262" s="7"/>
      <c r="D262" s="28" t="s">
        <v>426</v>
      </c>
      <c r="E262" s="8">
        <f>SUM(E258:E259)</f>
        <v>150</v>
      </c>
      <c r="F262" s="6">
        <f>E262/110.23</f>
        <v>1.3607910732105597</v>
      </c>
    </row>
    <row r="263" spans="1:6" ht="12.75">
      <c r="A263" s="34"/>
      <c r="B263" s="7"/>
      <c r="C263" s="7"/>
      <c r="D263" s="69" t="s">
        <v>439</v>
      </c>
      <c r="E263" s="30">
        <v>150</v>
      </c>
      <c r="F263" s="76">
        <v>1.3607910732105597</v>
      </c>
    </row>
    <row r="264" spans="1:6" ht="12.75">
      <c r="A264" s="34"/>
      <c r="B264" s="7"/>
      <c r="C264" s="7"/>
      <c r="D264" s="69"/>
      <c r="E264" s="30"/>
      <c r="F264" s="76"/>
    </row>
    <row r="265" spans="1:6" ht="12.75">
      <c r="A265" s="23" t="s">
        <v>358</v>
      </c>
      <c r="B265" s="7"/>
      <c r="C265" s="7"/>
      <c r="D265" s="4"/>
      <c r="E265" s="30"/>
      <c r="F265" s="33"/>
    </row>
    <row r="266" spans="1:6" ht="12.75">
      <c r="A266" s="23"/>
      <c r="B266" s="7"/>
      <c r="C266" s="7"/>
      <c r="D266" s="4"/>
      <c r="E266" s="30"/>
      <c r="F266" s="33"/>
    </row>
    <row r="267" spans="1:6" ht="12.75">
      <c r="A267" s="25" t="s">
        <v>501</v>
      </c>
      <c r="B267" s="1" t="s">
        <v>131</v>
      </c>
      <c r="C267" s="1" t="s">
        <v>132</v>
      </c>
      <c r="D267" s="1" t="s">
        <v>342</v>
      </c>
      <c r="E267" s="55">
        <v>10.5</v>
      </c>
      <c r="F267" s="6">
        <f>E267/102.36</f>
        <v>0.1025791324736225</v>
      </c>
    </row>
    <row r="268" spans="1:6" ht="12.75">
      <c r="A268" s="25" t="s">
        <v>49</v>
      </c>
      <c r="B268" s="1" t="s">
        <v>138</v>
      </c>
      <c r="C268" s="1" t="s">
        <v>132</v>
      </c>
      <c r="D268" s="1" t="s">
        <v>342</v>
      </c>
      <c r="E268" s="55">
        <v>23</v>
      </c>
      <c r="F268" s="6">
        <f>E268/102.36</f>
        <v>0.2246971473231731</v>
      </c>
    </row>
    <row r="269" spans="1:6" ht="12.75">
      <c r="A269" s="12" t="s">
        <v>15</v>
      </c>
      <c r="B269" s="4" t="s">
        <v>300</v>
      </c>
      <c r="C269" s="4" t="s">
        <v>132</v>
      </c>
      <c r="D269" s="1" t="s">
        <v>342</v>
      </c>
      <c r="E269" s="5">
        <v>50</v>
      </c>
      <c r="F269" s="6">
        <f>E269/102.36</f>
        <v>0.48847205939820243</v>
      </c>
    </row>
    <row r="270" spans="1:6" ht="12.75">
      <c r="A270" s="12" t="s">
        <v>14</v>
      </c>
      <c r="B270" s="4" t="s">
        <v>317</v>
      </c>
      <c r="C270" s="4" t="s">
        <v>316</v>
      </c>
      <c r="D270" s="4" t="s">
        <v>341</v>
      </c>
      <c r="E270" s="5">
        <v>50</v>
      </c>
      <c r="F270" s="6">
        <f>E270/110.23</f>
        <v>0.4535970244035199</v>
      </c>
    </row>
    <row r="271" spans="1:6" ht="12.75">
      <c r="A271" s="12" t="s">
        <v>535</v>
      </c>
      <c r="B271" s="4" t="s">
        <v>310</v>
      </c>
      <c r="C271" s="4" t="s">
        <v>132</v>
      </c>
      <c r="D271" s="4" t="s">
        <v>341</v>
      </c>
      <c r="E271" s="5">
        <v>100</v>
      </c>
      <c r="F271" s="6">
        <f>E271/110.23</f>
        <v>0.9071940488070398</v>
      </c>
    </row>
    <row r="272" spans="1:6" ht="12.75">
      <c r="A272" s="12"/>
      <c r="B272" s="4"/>
      <c r="C272" s="4"/>
      <c r="D272" s="4"/>
      <c r="E272" s="5"/>
      <c r="F272" s="6"/>
    </row>
    <row r="273" spans="1:6" ht="12.75">
      <c r="A273" s="34"/>
      <c r="B273" s="4"/>
      <c r="C273" s="4"/>
      <c r="D273" s="28" t="s">
        <v>425</v>
      </c>
      <c r="E273" s="5">
        <f>SUM(E267:E269)</f>
        <v>83.5</v>
      </c>
      <c r="F273" s="35">
        <f>E273/102.36</f>
        <v>0.815748339194998</v>
      </c>
    </row>
    <row r="274" spans="1:6" ht="12.75">
      <c r="A274" s="34"/>
      <c r="B274" s="4"/>
      <c r="C274" s="4"/>
      <c r="D274" s="28" t="s">
        <v>426</v>
      </c>
      <c r="E274" s="5">
        <f>SUM(E270:E271)</f>
        <v>150</v>
      </c>
      <c r="F274" s="6">
        <f>E274/110.23</f>
        <v>1.3607910732105597</v>
      </c>
    </row>
    <row r="275" spans="1:6" ht="12.75">
      <c r="A275" s="34"/>
      <c r="B275" s="4"/>
      <c r="C275" s="4"/>
      <c r="D275" s="69" t="s">
        <v>436</v>
      </c>
      <c r="E275" s="29">
        <f>SUM(E267:E271)</f>
        <v>233.5</v>
      </c>
      <c r="F275" s="33">
        <f>SUM(F267:F271)</f>
        <v>2.1765394124055577</v>
      </c>
    </row>
    <row r="276" spans="1:6" ht="12.75">
      <c r="A276" s="34"/>
      <c r="B276" s="7"/>
      <c r="C276" s="7"/>
      <c r="D276" s="4"/>
      <c r="E276" s="30"/>
      <c r="F276" s="33"/>
    </row>
    <row r="277" spans="1:6" ht="12.75">
      <c r="A277" s="23" t="s">
        <v>362</v>
      </c>
      <c r="B277" s="7"/>
      <c r="C277" s="7"/>
      <c r="D277" s="4"/>
      <c r="E277" s="30"/>
      <c r="F277" s="33"/>
    </row>
    <row r="278" spans="1:6" ht="12.75">
      <c r="A278" s="13"/>
      <c r="B278" s="7"/>
      <c r="C278" s="7"/>
      <c r="D278" s="4"/>
      <c r="E278" s="8"/>
      <c r="F278" s="9"/>
    </row>
    <row r="279" spans="1:6" ht="12.75">
      <c r="A279" s="25" t="s">
        <v>74</v>
      </c>
      <c r="B279" s="1" t="s">
        <v>194</v>
      </c>
      <c r="C279" s="1" t="s">
        <v>195</v>
      </c>
      <c r="D279" s="1" t="s">
        <v>342</v>
      </c>
      <c r="E279" s="55">
        <v>4.3333</v>
      </c>
      <c r="F279" s="6">
        <f>E279/102.36</f>
        <v>0.04233391949980461</v>
      </c>
    </row>
    <row r="280" spans="1:6" ht="12.75">
      <c r="A280" s="12" t="s">
        <v>16</v>
      </c>
      <c r="B280" s="4" t="s">
        <v>259</v>
      </c>
      <c r="C280" s="4" t="s">
        <v>195</v>
      </c>
      <c r="D280" s="4" t="s">
        <v>341</v>
      </c>
      <c r="E280" s="5">
        <v>100</v>
      </c>
      <c r="F280" s="6">
        <f aca="true" t="shared" si="8" ref="F280:F285">E280/110.23</f>
        <v>0.9071940488070398</v>
      </c>
    </row>
    <row r="281" spans="1:6" ht="12.75">
      <c r="A281" s="12" t="s">
        <v>470</v>
      </c>
      <c r="B281" s="4" t="s">
        <v>268</v>
      </c>
      <c r="C281" s="4" t="s">
        <v>195</v>
      </c>
      <c r="D281" s="4" t="s">
        <v>341</v>
      </c>
      <c r="E281" s="5">
        <v>60</v>
      </c>
      <c r="F281" s="6">
        <f t="shared" si="8"/>
        <v>0.5443164292842239</v>
      </c>
    </row>
    <row r="282" spans="1:6" ht="12.75">
      <c r="A282" s="13" t="s">
        <v>458</v>
      </c>
      <c r="B282" s="7" t="s">
        <v>457</v>
      </c>
      <c r="C282" s="7" t="s">
        <v>343</v>
      </c>
      <c r="D282" s="4" t="s">
        <v>341</v>
      </c>
      <c r="E282" s="5">
        <v>56</v>
      </c>
      <c r="F282" s="6">
        <f t="shared" si="8"/>
        <v>0.5080286673319423</v>
      </c>
    </row>
    <row r="283" spans="1:6" ht="12.75">
      <c r="A283" s="12" t="s">
        <v>475</v>
      </c>
      <c r="B283" s="4" t="s">
        <v>276</v>
      </c>
      <c r="C283" s="4" t="s">
        <v>195</v>
      </c>
      <c r="D283" s="4" t="s">
        <v>341</v>
      </c>
      <c r="E283" s="5">
        <v>20</v>
      </c>
      <c r="F283" s="6">
        <f t="shared" si="8"/>
        <v>0.18143880976140797</v>
      </c>
    </row>
    <row r="284" spans="1:6" ht="12.75">
      <c r="A284" s="12" t="s">
        <v>489</v>
      </c>
      <c r="B284" s="4" t="s">
        <v>304</v>
      </c>
      <c r="C284" s="4" t="s">
        <v>195</v>
      </c>
      <c r="D284" s="4" t="s">
        <v>341</v>
      </c>
      <c r="E284" s="5">
        <v>60</v>
      </c>
      <c r="F284" s="6">
        <f t="shared" si="8"/>
        <v>0.5443164292842239</v>
      </c>
    </row>
    <row r="285" spans="1:6" ht="12.75">
      <c r="A285" s="13" t="s">
        <v>490</v>
      </c>
      <c r="B285" s="7" t="s">
        <v>256</v>
      </c>
      <c r="C285" s="7" t="s">
        <v>195</v>
      </c>
      <c r="D285" s="4" t="s">
        <v>341</v>
      </c>
      <c r="E285" s="8">
        <v>110</v>
      </c>
      <c r="F285" s="6">
        <f t="shared" si="8"/>
        <v>0.9979134536877438</v>
      </c>
    </row>
    <row r="286" spans="1:6" ht="12.75">
      <c r="A286" s="12"/>
      <c r="B286" s="4"/>
      <c r="C286" s="4"/>
      <c r="D286" s="4"/>
      <c r="E286" s="5"/>
      <c r="F286" s="6"/>
    </row>
    <row r="287" spans="1:6" ht="12.75">
      <c r="A287" s="34"/>
      <c r="B287" s="4"/>
      <c r="C287" s="4"/>
      <c r="D287" s="28" t="s">
        <v>425</v>
      </c>
      <c r="E287" s="55">
        <f>E279</f>
        <v>4.3333</v>
      </c>
      <c r="F287" s="6">
        <f>E287/102.36</f>
        <v>0.04233391949980461</v>
      </c>
    </row>
    <row r="288" spans="1:6" ht="12.75">
      <c r="A288" s="34"/>
      <c r="B288" s="4"/>
      <c r="C288" s="4"/>
      <c r="D288" s="28" t="s">
        <v>426</v>
      </c>
      <c r="E288" s="5">
        <f>SUM(E280:E285)</f>
        <v>406</v>
      </c>
      <c r="F288" s="6">
        <f>E288/110.23</f>
        <v>3.6832078381565814</v>
      </c>
    </row>
    <row r="289" spans="1:6" ht="12.75">
      <c r="A289" s="34"/>
      <c r="B289" s="4"/>
      <c r="C289" s="4"/>
      <c r="D289" s="69" t="s">
        <v>440</v>
      </c>
      <c r="E289" s="29">
        <f>SUM(E279:E285)</f>
        <v>410.3333</v>
      </c>
      <c r="F289" s="33">
        <f>SUM(F279:F285)</f>
        <v>3.7255417576563867</v>
      </c>
    </row>
    <row r="290" spans="1:6" ht="12.75">
      <c r="A290" s="34"/>
      <c r="B290" s="4"/>
      <c r="C290" s="4"/>
      <c r="D290" s="4"/>
      <c r="E290" s="29"/>
      <c r="F290" s="33"/>
    </row>
    <row r="291" spans="1:6" ht="12.75">
      <c r="A291" s="23" t="s">
        <v>363</v>
      </c>
      <c r="B291" s="4"/>
      <c r="C291" s="4"/>
      <c r="D291" s="4"/>
      <c r="E291" s="29"/>
      <c r="F291" s="33"/>
    </row>
    <row r="292" spans="1:6" ht="12.75">
      <c r="A292" s="12"/>
      <c r="B292" s="4"/>
      <c r="C292" s="4"/>
      <c r="D292" s="4"/>
      <c r="E292" s="5"/>
      <c r="F292" s="6"/>
    </row>
    <row r="293" spans="1:6" ht="12.75">
      <c r="A293" s="25" t="s">
        <v>118</v>
      </c>
      <c r="B293" s="1" t="s">
        <v>160</v>
      </c>
      <c r="C293" s="1" t="s">
        <v>161</v>
      </c>
      <c r="D293" s="1" t="s">
        <v>342</v>
      </c>
      <c r="E293" s="55">
        <v>2</v>
      </c>
      <c r="F293" s="6">
        <f>E293/102.36</f>
        <v>0.019538882375928098</v>
      </c>
    </row>
    <row r="294" spans="1:6" ht="12.75">
      <c r="A294" s="25"/>
      <c r="B294" s="1"/>
      <c r="C294" s="1"/>
      <c r="D294" s="1"/>
      <c r="E294" s="1"/>
      <c r="F294" s="6"/>
    </row>
    <row r="295" spans="1:6" ht="12.75">
      <c r="A295" s="34"/>
      <c r="B295" s="1"/>
      <c r="C295" s="1"/>
      <c r="D295" s="28" t="s">
        <v>425</v>
      </c>
      <c r="E295" s="1">
        <v>2</v>
      </c>
      <c r="F295" s="6">
        <f>E295/102.36</f>
        <v>0.019538882375928098</v>
      </c>
    </row>
    <row r="296" spans="1:6" ht="12.75">
      <c r="A296" s="34"/>
      <c r="B296" s="1"/>
      <c r="C296" s="1"/>
      <c r="D296" s="28" t="s">
        <v>426</v>
      </c>
      <c r="E296" s="1">
        <v>0</v>
      </c>
      <c r="F296" s="6">
        <f>E296/110.23</f>
        <v>0</v>
      </c>
    </row>
    <row r="297" spans="1:6" ht="12.75">
      <c r="A297" s="34"/>
      <c r="B297" s="1"/>
      <c r="C297" s="1"/>
      <c r="D297" s="69" t="s">
        <v>441</v>
      </c>
      <c r="E297" s="31">
        <v>2</v>
      </c>
      <c r="F297" s="33">
        <f>E297/102.36</f>
        <v>0.019538882375928098</v>
      </c>
    </row>
    <row r="298" spans="1:6" ht="12.75">
      <c r="A298" s="34"/>
      <c r="B298" s="1"/>
      <c r="C298" s="1"/>
      <c r="D298" s="1"/>
      <c r="E298" s="31"/>
      <c r="F298" s="33"/>
    </row>
    <row r="299" spans="1:6" ht="12.75">
      <c r="A299" s="23" t="s">
        <v>364</v>
      </c>
      <c r="B299" s="1"/>
      <c r="C299" s="1"/>
      <c r="D299" s="1"/>
      <c r="E299" s="31"/>
      <c r="F299" s="33"/>
    </row>
    <row r="300" spans="1:6" ht="12.75">
      <c r="A300" s="25"/>
      <c r="B300" s="1"/>
      <c r="C300" s="1"/>
      <c r="D300" s="1"/>
      <c r="E300" s="1"/>
      <c r="F300" s="6"/>
    </row>
    <row r="301" spans="1:6" ht="12.75">
      <c r="A301" s="12" t="s">
        <v>20</v>
      </c>
      <c r="B301" s="4" t="s">
        <v>264</v>
      </c>
      <c r="C301" s="4" t="s">
        <v>265</v>
      </c>
      <c r="D301" s="4" t="s">
        <v>341</v>
      </c>
      <c r="E301" s="5">
        <v>108</v>
      </c>
      <c r="F301" s="6">
        <f>E301/110.23</f>
        <v>0.979769572711603</v>
      </c>
    </row>
    <row r="302" spans="1:6" ht="12.75">
      <c r="A302" s="13" t="s">
        <v>484</v>
      </c>
      <c r="B302" s="7" t="s">
        <v>291</v>
      </c>
      <c r="C302" s="7" t="s">
        <v>265</v>
      </c>
      <c r="D302" s="4" t="s">
        <v>341</v>
      </c>
      <c r="E302" s="8">
        <v>35</v>
      </c>
      <c r="F302" s="6">
        <f>E302/110.23</f>
        <v>0.3175179170824639</v>
      </c>
    </row>
    <row r="303" spans="1:6" ht="12.75">
      <c r="A303" s="13"/>
      <c r="B303" s="7"/>
      <c r="C303" s="7"/>
      <c r="D303" s="4"/>
      <c r="E303" s="8"/>
      <c r="F303" s="9"/>
    </row>
    <row r="304" spans="1:6" ht="12" customHeight="1">
      <c r="A304" s="34"/>
      <c r="B304" s="7"/>
      <c r="C304" s="7"/>
      <c r="D304" s="28" t="s">
        <v>425</v>
      </c>
      <c r="E304" s="8">
        <v>0</v>
      </c>
      <c r="F304" s="9">
        <v>0</v>
      </c>
    </row>
    <row r="305" spans="1:6" ht="12.75">
      <c r="A305" s="34"/>
      <c r="B305" s="7"/>
      <c r="C305" s="7"/>
      <c r="D305" s="28" t="s">
        <v>426</v>
      </c>
      <c r="E305" s="8">
        <f>SUM(E301:E302)</f>
        <v>143</v>
      </c>
      <c r="F305" s="6">
        <f>E305/110.23</f>
        <v>1.297287489794067</v>
      </c>
    </row>
    <row r="306" spans="1:6" ht="12.75">
      <c r="A306" s="34"/>
      <c r="B306" s="7"/>
      <c r="C306" s="7"/>
      <c r="D306" s="69" t="s">
        <v>442</v>
      </c>
      <c r="E306" s="30">
        <v>143</v>
      </c>
      <c r="F306" s="76">
        <v>1.297287489794067</v>
      </c>
    </row>
    <row r="307" spans="1:6" ht="12.75">
      <c r="A307" s="34"/>
      <c r="B307" s="7"/>
      <c r="C307" s="7"/>
      <c r="D307" s="4"/>
      <c r="E307" s="30"/>
      <c r="F307" s="33"/>
    </row>
    <row r="308" spans="1:6" ht="12.75">
      <c r="A308" s="23" t="s">
        <v>365</v>
      </c>
      <c r="B308" s="7"/>
      <c r="C308" s="7"/>
      <c r="D308" s="4"/>
      <c r="E308" s="30"/>
      <c r="F308" s="33"/>
    </row>
    <row r="309" spans="1:6" ht="12.75">
      <c r="A309" s="13"/>
      <c r="B309" s="7"/>
      <c r="C309" s="7"/>
      <c r="D309" s="4"/>
      <c r="E309" s="8"/>
      <c r="F309" s="9"/>
    </row>
    <row r="310" spans="1:6" ht="12.75">
      <c r="A310" s="25" t="s">
        <v>53</v>
      </c>
      <c r="B310" s="1" t="s">
        <v>146</v>
      </c>
      <c r="C310" s="1" t="s">
        <v>147</v>
      </c>
      <c r="D310" s="1" t="s">
        <v>342</v>
      </c>
      <c r="E310" s="55">
        <v>9</v>
      </c>
      <c r="F310" s="6">
        <f aca="true" t="shared" si="9" ref="F310:F316">E310/102.36</f>
        <v>0.08792497069167644</v>
      </c>
    </row>
    <row r="311" spans="1:6" ht="12.75">
      <c r="A311" s="25" t="s">
        <v>61</v>
      </c>
      <c r="B311" s="1" t="s">
        <v>159</v>
      </c>
      <c r="C311" s="1" t="s">
        <v>147</v>
      </c>
      <c r="D311" s="1" t="s">
        <v>342</v>
      </c>
      <c r="E311" s="55">
        <v>50</v>
      </c>
      <c r="F311" s="6">
        <f t="shared" si="9"/>
        <v>0.48847205939820243</v>
      </c>
    </row>
    <row r="312" spans="1:6" ht="12.75">
      <c r="A312" s="25" t="s">
        <v>378</v>
      </c>
      <c r="B312" s="1" t="s">
        <v>169</v>
      </c>
      <c r="C312" s="1" t="s">
        <v>147</v>
      </c>
      <c r="D312" s="1" t="s">
        <v>342</v>
      </c>
      <c r="E312" s="55">
        <v>50</v>
      </c>
      <c r="F312" s="6">
        <f t="shared" si="9"/>
        <v>0.48847205939820243</v>
      </c>
    </row>
    <row r="313" spans="1:6" ht="12.75">
      <c r="A313" s="25" t="s">
        <v>68</v>
      </c>
      <c r="B313" s="1" t="s">
        <v>179</v>
      </c>
      <c r="C313" s="1" t="s">
        <v>147</v>
      </c>
      <c r="D313" s="1" t="s">
        <v>342</v>
      </c>
      <c r="E313" s="55">
        <v>50</v>
      </c>
      <c r="F313" s="6">
        <f t="shared" si="9"/>
        <v>0.48847205939820243</v>
      </c>
    </row>
    <row r="314" spans="1:6" ht="12.75">
      <c r="A314" s="25" t="s">
        <v>5</v>
      </c>
      <c r="B314" s="1" t="s">
        <v>183</v>
      </c>
      <c r="C314" s="1" t="s">
        <v>147</v>
      </c>
      <c r="D314" s="1" t="s">
        <v>342</v>
      </c>
      <c r="E314" s="55">
        <v>9</v>
      </c>
      <c r="F314" s="6">
        <f t="shared" si="9"/>
        <v>0.08792497069167644</v>
      </c>
    </row>
    <row r="315" spans="1:6" ht="12.75">
      <c r="A315" s="25" t="s">
        <v>5</v>
      </c>
      <c r="B315" s="1" t="s">
        <v>184</v>
      </c>
      <c r="C315" s="1" t="s">
        <v>147</v>
      </c>
      <c r="D315" s="1" t="s">
        <v>342</v>
      </c>
      <c r="E315" s="55">
        <v>30</v>
      </c>
      <c r="F315" s="6">
        <f t="shared" si="9"/>
        <v>0.29308323563892147</v>
      </c>
    </row>
    <row r="316" spans="1:6" ht="12.75">
      <c r="A316" s="25" t="s">
        <v>70</v>
      </c>
      <c r="B316" s="1" t="s">
        <v>188</v>
      </c>
      <c r="C316" s="1" t="s">
        <v>147</v>
      </c>
      <c r="D316" s="1" t="s">
        <v>342</v>
      </c>
      <c r="E316" s="55">
        <v>50</v>
      </c>
      <c r="F316" s="6">
        <f t="shared" si="9"/>
        <v>0.48847205939820243</v>
      </c>
    </row>
    <row r="317" spans="1:6" ht="12.75">
      <c r="A317" s="25" t="s">
        <v>71</v>
      </c>
      <c r="B317" s="1" t="s">
        <v>189</v>
      </c>
      <c r="C317" s="1" t="s">
        <v>147</v>
      </c>
      <c r="D317" s="1" t="s">
        <v>342</v>
      </c>
      <c r="E317" s="55" t="s">
        <v>2</v>
      </c>
      <c r="F317" s="6" t="s">
        <v>2</v>
      </c>
    </row>
    <row r="318" spans="1:6" ht="12.75">
      <c r="A318" s="25" t="s">
        <v>85</v>
      </c>
      <c r="B318" s="1" t="s">
        <v>208</v>
      </c>
      <c r="C318" s="1" t="s">
        <v>147</v>
      </c>
      <c r="D318" s="1" t="s">
        <v>342</v>
      </c>
      <c r="E318" s="55">
        <v>20</v>
      </c>
      <c r="F318" s="6">
        <f>E318/102.36</f>
        <v>0.19538882375928096</v>
      </c>
    </row>
    <row r="319" spans="1:6" ht="12.75">
      <c r="A319" s="25" t="s">
        <v>86</v>
      </c>
      <c r="B319" s="1" t="s">
        <v>210</v>
      </c>
      <c r="C319" s="1" t="s">
        <v>147</v>
      </c>
      <c r="D319" s="1" t="s">
        <v>342</v>
      </c>
      <c r="E319" s="55">
        <v>50</v>
      </c>
      <c r="F319" s="6">
        <f>E319/102.36</f>
        <v>0.48847205939820243</v>
      </c>
    </row>
    <row r="320" spans="1:6" ht="12.75">
      <c r="A320" s="25" t="s">
        <v>93</v>
      </c>
      <c r="B320" s="1" t="s">
        <v>221</v>
      </c>
      <c r="C320" s="1" t="s">
        <v>147</v>
      </c>
      <c r="D320" s="1" t="s">
        <v>342</v>
      </c>
      <c r="E320" s="55">
        <v>60</v>
      </c>
      <c r="F320" s="6">
        <f>E320/102.36</f>
        <v>0.5861664712778429</v>
      </c>
    </row>
    <row r="321" spans="1:6" ht="12.75">
      <c r="A321" s="25" t="s">
        <v>97</v>
      </c>
      <c r="B321" s="1" t="s">
        <v>226</v>
      </c>
      <c r="C321" s="1" t="s">
        <v>147</v>
      </c>
      <c r="D321" s="1" t="s">
        <v>342</v>
      </c>
      <c r="E321" s="55">
        <v>55</v>
      </c>
      <c r="F321" s="6">
        <f>E321/102.36</f>
        <v>0.5373192653380227</v>
      </c>
    </row>
    <row r="322" spans="1:6" ht="12.75">
      <c r="A322" s="25" t="s">
        <v>17</v>
      </c>
      <c r="B322" s="1" t="s">
        <v>206</v>
      </c>
      <c r="C322" s="1" t="s">
        <v>147</v>
      </c>
      <c r="D322" s="1" t="s">
        <v>342</v>
      </c>
      <c r="E322" s="55">
        <v>120</v>
      </c>
      <c r="F322" s="6">
        <f>E322/102.36</f>
        <v>1.1723329425556859</v>
      </c>
    </row>
    <row r="323" spans="1:6" ht="12.75">
      <c r="A323" s="12" t="s">
        <v>462</v>
      </c>
      <c r="B323" s="4" t="s">
        <v>251</v>
      </c>
      <c r="C323" s="4" t="s">
        <v>147</v>
      </c>
      <c r="D323" s="4" t="s">
        <v>341</v>
      </c>
      <c r="E323" s="5">
        <v>100</v>
      </c>
      <c r="F323" s="6">
        <f>E323/110.23</f>
        <v>0.9071940488070398</v>
      </c>
    </row>
    <row r="324" spans="1:6" ht="12.75">
      <c r="A324" s="12" t="s">
        <v>481</v>
      </c>
      <c r="B324" s="4" t="s">
        <v>286</v>
      </c>
      <c r="C324" s="4" t="s">
        <v>147</v>
      </c>
      <c r="D324" s="4" t="s">
        <v>341</v>
      </c>
      <c r="E324" s="5">
        <v>100</v>
      </c>
      <c r="F324" s="6">
        <f>E324/110.23</f>
        <v>0.9071940488070398</v>
      </c>
    </row>
    <row r="325" spans="1:6" ht="12.75">
      <c r="A325" s="12" t="s">
        <v>383</v>
      </c>
      <c r="B325" s="4" t="s">
        <v>384</v>
      </c>
      <c r="C325" s="4" t="s">
        <v>344</v>
      </c>
      <c r="D325" s="4" t="s">
        <v>341</v>
      </c>
      <c r="E325" s="5">
        <v>60</v>
      </c>
      <c r="F325" s="6">
        <f>E325/110.23</f>
        <v>0.5443164292842239</v>
      </c>
    </row>
    <row r="326" spans="1:6" ht="12.75">
      <c r="A326" s="12" t="s">
        <v>488</v>
      </c>
      <c r="B326" s="4" t="s">
        <v>301</v>
      </c>
      <c r="C326" s="4" t="s">
        <v>147</v>
      </c>
      <c r="D326" s="4" t="s">
        <v>341</v>
      </c>
      <c r="E326" s="5">
        <v>50</v>
      </c>
      <c r="F326" s="6">
        <f>E326/110.23</f>
        <v>0.4535970244035199</v>
      </c>
    </row>
    <row r="327" spans="1:6" ht="12.75">
      <c r="A327" s="12"/>
      <c r="B327" s="4"/>
      <c r="C327" s="4"/>
      <c r="D327" s="4"/>
      <c r="E327" s="5"/>
      <c r="F327" s="6"/>
    </row>
    <row r="328" spans="1:6" ht="12.75">
      <c r="A328" s="34"/>
      <c r="B328" s="4"/>
      <c r="C328" s="4"/>
      <c r="D328" s="28" t="s">
        <v>425</v>
      </c>
      <c r="E328" s="5">
        <f>SUM(E310:E322)</f>
        <v>553</v>
      </c>
      <c r="F328" s="35">
        <f>E328/102.36</f>
        <v>5.402500976944119</v>
      </c>
    </row>
    <row r="329" spans="1:6" ht="12.75">
      <c r="A329" s="34"/>
      <c r="B329" s="4"/>
      <c r="C329" s="4"/>
      <c r="D329" s="28" t="s">
        <v>426</v>
      </c>
      <c r="E329" s="5">
        <f>SUM(E323:E326)</f>
        <v>310</v>
      </c>
      <c r="F329" s="6">
        <f>E329/110.23</f>
        <v>2.8123015513018235</v>
      </c>
    </row>
    <row r="330" spans="1:6" ht="12.75">
      <c r="A330" s="34"/>
      <c r="B330" s="4"/>
      <c r="C330" s="4"/>
      <c r="D330" s="69" t="s">
        <v>443</v>
      </c>
      <c r="E330" s="29">
        <f>SUM(E310:E326)</f>
        <v>863</v>
      </c>
      <c r="F330" s="33">
        <f>SUM(F310:F326)</f>
        <v>8.214802528245942</v>
      </c>
    </row>
    <row r="331" spans="1:6" ht="12.75">
      <c r="A331" s="34"/>
      <c r="B331" s="4"/>
      <c r="C331" s="4"/>
      <c r="D331" s="4"/>
      <c r="E331" s="33"/>
      <c r="F331" s="33"/>
    </row>
    <row r="332" spans="1:6" ht="12.75">
      <c r="A332" s="23" t="s">
        <v>366</v>
      </c>
      <c r="B332" s="4"/>
      <c r="C332" s="4"/>
      <c r="D332" s="4"/>
      <c r="E332" s="29"/>
      <c r="F332" s="33"/>
    </row>
    <row r="333" spans="1:6" ht="12.75">
      <c r="A333" s="12"/>
      <c r="B333" s="4"/>
      <c r="C333" s="4"/>
      <c r="D333" s="4"/>
      <c r="E333" s="5"/>
      <c r="F333" s="6"/>
    </row>
    <row r="334" spans="1:6" ht="12.75">
      <c r="A334" s="25" t="s">
        <v>24</v>
      </c>
      <c r="B334" s="1" t="s">
        <v>231</v>
      </c>
      <c r="C334" s="1" t="s">
        <v>232</v>
      </c>
      <c r="D334" s="1" t="s">
        <v>342</v>
      </c>
      <c r="E334" s="55">
        <v>67</v>
      </c>
      <c r="F334" s="6">
        <f>E334/102.36</f>
        <v>0.6545525595935913</v>
      </c>
    </row>
    <row r="335" spans="1:6" ht="12.75" customHeight="1">
      <c r="A335" s="25"/>
      <c r="B335" s="1"/>
      <c r="C335" s="1"/>
      <c r="D335" s="1"/>
      <c r="E335" s="1"/>
      <c r="F335" s="6"/>
    </row>
    <row r="336" spans="1:6" ht="13.5" customHeight="1">
      <c r="A336" s="34"/>
      <c r="B336" s="1"/>
      <c r="C336" s="1"/>
      <c r="D336" s="28" t="s">
        <v>425</v>
      </c>
      <c r="E336" s="1">
        <v>67</v>
      </c>
      <c r="F336" s="6">
        <f>E336/102.36</f>
        <v>0.6545525595935913</v>
      </c>
    </row>
    <row r="337" spans="1:6" ht="12.75">
      <c r="A337" s="34"/>
      <c r="B337" s="1"/>
      <c r="C337" s="1"/>
      <c r="D337" s="28" t="s">
        <v>426</v>
      </c>
      <c r="E337" s="1">
        <v>0</v>
      </c>
      <c r="F337" s="6">
        <f>E337/110.23</f>
        <v>0</v>
      </c>
    </row>
    <row r="338" spans="1:6" ht="12.75">
      <c r="A338" s="34"/>
      <c r="B338" s="1"/>
      <c r="C338" s="1"/>
      <c r="D338" s="69" t="s">
        <v>444</v>
      </c>
      <c r="E338" s="31">
        <v>67</v>
      </c>
      <c r="F338" s="33">
        <f>E338/102.36</f>
        <v>0.6545525595935913</v>
      </c>
    </row>
    <row r="339" spans="1:6" ht="12.75" customHeight="1">
      <c r="A339" s="34"/>
      <c r="B339" s="1"/>
      <c r="C339" s="1"/>
      <c r="D339" s="1"/>
      <c r="E339" s="31"/>
      <c r="F339" s="33"/>
    </row>
    <row r="340" spans="1:6" ht="12.75">
      <c r="A340" s="23" t="s">
        <v>367</v>
      </c>
      <c r="B340" s="1"/>
      <c r="C340" s="1"/>
      <c r="D340" s="1"/>
      <c r="E340" s="31"/>
      <c r="F340" s="33"/>
    </row>
    <row r="341" spans="1:6" ht="12.75">
      <c r="A341" s="25"/>
      <c r="B341" s="1"/>
      <c r="C341" s="1"/>
      <c r="D341" s="1"/>
      <c r="E341" s="1"/>
      <c r="F341" s="6"/>
    </row>
    <row r="342" spans="1:6" ht="12.75" customHeight="1">
      <c r="A342" s="12" t="s">
        <v>478</v>
      </c>
      <c r="B342" s="4" t="s">
        <v>280</v>
      </c>
      <c r="C342" s="4" t="s">
        <v>281</v>
      </c>
      <c r="D342" s="4" t="s">
        <v>341</v>
      </c>
      <c r="E342" s="5">
        <v>40</v>
      </c>
      <c r="F342" s="6">
        <f>E342/110.23</f>
        <v>0.36287761952281594</v>
      </c>
    </row>
    <row r="343" spans="1:6" ht="12.75">
      <c r="A343" s="12" t="s">
        <v>22</v>
      </c>
      <c r="B343" s="4" t="s">
        <v>292</v>
      </c>
      <c r="C343" s="4" t="s">
        <v>281</v>
      </c>
      <c r="D343" s="4" t="s">
        <v>341</v>
      </c>
      <c r="E343" s="5">
        <v>100</v>
      </c>
      <c r="F343" s="6">
        <f>E343/110.23</f>
        <v>0.9071940488070398</v>
      </c>
    </row>
    <row r="344" spans="1:6" ht="12.75">
      <c r="A344" s="13" t="s">
        <v>34</v>
      </c>
      <c r="B344" s="7" t="s">
        <v>293</v>
      </c>
      <c r="C344" s="7" t="s">
        <v>281</v>
      </c>
      <c r="D344" s="4" t="s">
        <v>341</v>
      </c>
      <c r="E344" s="8">
        <v>30</v>
      </c>
      <c r="F344" s="6">
        <f>E344/110.23</f>
        <v>0.27215821464211193</v>
      </c>
    </row>
    <row r="345" spans="1:6" ht="12.75">
      <c r="A345" s="13" t="s">
        <v>487</v>
      </c>
      <c r="B345" s="7" t="s">
        <v>186</v>
      </c>
      <c r="C345" s="7" t="s">
        <v>281</v>
      </c>
      <c r="D345" s="4" t="s">
        <v>341</v>
      </c>
      <c r="E345" s="8">
        <v>100</v>
      </c>
      <c r="F345" s="6">
        <f>E345/110.23</f>
        <v>0.9071940488070398</v>
      </c>
    </row>
    <row r="346" spans="1:6" ht="12.75">
      <c r="A346" s="13" t="s">
        <v>493</v>
      </c>
      <c r="B346" s="7" t="s">
        <v>292</v>
      </c>
      <c r="C346" s="7" t="s">
        <v>281</v>
      </c>
      <c r="D346" s="4" t="s">
        <v>341</v>
      </c>
      <c r="E346" s="8">
        <v>100</v>
      </c>
      <c r="F346" s="6">
        <f>E346/110.23</f>
        <v>0.9071940488070398</v>
      </c>
    </row>
    <row r="347" spans="1:6" ht="12.75">
      <c r="A347" s="13"/>
      <c r="B347" s="7"/>
      <c r="C347" s="7"/>
      <c r="D347" s="4"/>
      <c r="E347" s="8"/>
      <c r="F347" s="9"/>
    </row>
    <row r="348" spans="1:6" ht="12.75">
      <c r="A348" s="34"/>
      <c r="B348" s="7"/>
      <c r="C348" s="7"/>
      <c r="D348" s="28" t="s">
        <v>425</v>
      </c>
      <c r="E348" s="8">
        <v>0</v>
      </c>
      <c r="F348" s="9">
        <v>0</v>
      </c>
    </row>
    <row r="349" spans="1:6" ht="12.75">
      <c r="A349" s="34"/>
      <c r="B349" s="7"/>
      <c r="C349" s="7"/>
      <c r="D349" s="28" t="s">
        <v>426</v>
      </c>
      <c r="E349" s="8">
        <f>SUM(E342:E346)</f>
        <v>370</v>
      </c>
      <c r="F349" s="6">
        <f>E349/110.23</f>
        <v>3.3566179805860474</v>
      </c>
    </row>
    <row r="350" spans="1:6" ht="12.75">
      <c r="A350" s="34"/>
      <c r="B350" s="7"/>
      <c r="C350" s="7"/>
      <c r="D350" s="69" t="s">
        <v>445</v>
      </c>
      <c r="E350" s="32">
        <v>370</v>
      </c>
      <c r="F350" s="49">
        <v>3.3566179805860474</v>
      </c>
    </row>
    <row r="351" spans="1:6" ht="12.75">
      <c r="A351" s="34"/>
      <c r="B351" s="7"/>
      <c r="C351" s="7"/>
      <c r="D351" s="4"/>
      <c r="E351" s="32"/>
      <c r="F351" s="33"/>
    </row>
    <row r="352" spans="1:6" ht="12.75">
      <c r="A352" s="23" t="s">
        <v>368</v>
      </c>
      <c r="B352" s="7"/>
      <c r="C352" s="7"/>
      <c r="D352" s="4"/>
      <c r="E352" s="32"/>
      <c r="F352" s="33"/>
    </row>
    <row r="353" spans="1:6" s="15" customFormat="1" ht="12.75">
      <c r="A353" s="13"/>
      <c r="B353" s="7"/>
      <c r="C353" s="7"/>
      <c r="D353" s="4"/>
      <c r="E353" s="8"/>
      <c r="F353" s="9"/>
    </row>
    <row r="354" spans="1:6" ht="12.75">
      <c r="A354" s="25" t="s">
        <v>88</v>
      </c>
      <c r="B354" s="1" t="s">
        <v>212</v>
      </c>
      <c r="C354" s="1" t="s">
        <v>213</v>
      </c>
      <c r="D354" s="1" t="s">
        <v>342</v>
      </c>
      <c r="E354" s="55" t="s">
        <v>2</v>
      </c>
      <c r="F354" s="6" t="s">
        <v>2</v>
      </c>
    </row>
    <row r="355" spans="1:6" ht="12.75">
      <c r="A355" s="25"/>
      <c r="B355" s="1"/>
      <c r="C355" s="1"/>
      <c r="D355" s="1"/>
      <c r="E355" s="1"/>
      <c r="F355" s="26"/>
    </row>
    <row r="356" spans="1:6" ht="12.75">
      <c r="A356" s="34"/>
      <c r="B356" s="1"/>
      <c r="C356" s="1"/>
      <c r="D356" s="28" t="s">
        <v>425</v>
      </c>
      <c r="E356" s="1" t="s">
        <v>2</v>
      </c>
      <c r="F356" s="26" t="s">
        <v>2</v>
      </c>
    </row>
    <row r="357" spans="1:6" ht="12.75">
      <c r="A357" s="34"/>
      <c r="B357" s="1"/>
      <c r="C357" s="1"/>
      <c r="D357" s="28" t="s">
        <v>426</v>
      </c>
      <c r="E357" s="1">
        <v>0</v>
      </c>
      <c r="F357" s="6">
        <v>0</v>
      </c>
    </row>
    <row r="358" spans="1:6" ht="12.75">
      <c r="A358" s="34"/>
      <c r="B358" s="1"/>
      <c r="C358" s="1"/>
      <c r="D358" s="69" t="s">
        <v>446</v>
      </c>
      <c r="E358" s="31" t="s">
        <v>2</v>
      </c>
      <c r="F358" s="49" t="s">
        <v>2</v>
      </c>
    </row>
    <row r="359" spans="1:6" ht="12.75">
      <c r="A359" s="34"/>
      <c r="B359" s="1"/>
      <c r="C359" s="1"/>
      <c r="D359" s="1"/>
      <c r="E359" s="31"/>
      <c r="F359" s="49"/>
    </row>
    <row r="360" spans="1:6" ht="12.75">
      <c r="A360" s="23" t="s">
        <v>176</v>
      </c>
      <c r="B360" s="7"/>
      <c r="C360" s="7"/>
      <c r="D360" s="4"/>
      <c r="E360" s="32"/>
      <c r="F360" s="33"/>
    </row>
    <row r="361" spans="1:6" ht="12.75">
      <c r="A361" s="13"/>
      <c r="B361" s="7"/>
      <c r="C361" s="7"/>
      <c r="D361" s="4"/>
      <c r="E361" s="8"/>
      <c r="F361" s="9"/>
    </row>
    <row r="362" spans="1:6" ht="12.75">
      <c r="A362" s="12" t="s">
        <v>386</v>
      </c>
      <c r="B362" s="4" t="s">
        <v>387</v>
      </c>
      <c r="C362" s="4" t="s">
        <v>388</v>
      </c>
      <c r="D362" s="4" t="s">
        <v>341</v>
      </c>
      <c r="E362" s="5">
        <v>55</v>
      </c>
      <c r="F362" s="6">
        <f>E362/110.23</f>
        <v>0.4989567268438719</v>
      </c>
    </row>
    <row r="363" spans="1:6" ht="12.75">
      <c r="A363" s="25"/>
      <c r="B363" s="1"/>
      <c r="C363" s="1"/>
      <c r="D363" s="1"/>
      <c r="E363" s="1"/>
      <c r="F363" s="26"/>
    </row>
    <row r="364" spans="1:6" ht="12.75">
      <c r="A364" s="34"/>
      <c r="B364" s="1"/>
      <c r="C364" s="1"/>
      <c r="D364" s="28" t="s">
        <v>425</v>
      </c>
      <c r="E364">
        <v>0</v>
      </c>
      <c r="F364" s="38">
        <v>0</v>
      </c>
    </row>
    <row r="365" spans="1:6" ht="12.75">
      <c r="A365" s="34"/>
      <c r="B365" s="1"/>
      <c r="C365" s="1"/>
      <c r="D365" s="28" t="s">
        <v>426</v>
      </c>
      <c r="E365" s="5">
        <v>55</v>
      </c>
      <c r="F365" s="6">
        <f>E365/110.23</f>
        <v>0.4989567268438719</v>
      </c>
    </row>
    <row r="366" spans="1:6" ht="12.75">
      <c r="A366" s="34"/>
      <c r="B366" s="1"/>
      <c r="C366" s="1"/>
      <c r="D366" s="69" t="s">
        <v>447</v>
      </c>
      <c r="E366" s="29">
        <v>55</v>
      </c>
      <c r="F366" s="33">
        <f>E366/110.23</f>
        <v>0.4989567268438719</v>
      </c>
    </row>
    <row r="367" spans="1:6" ht="12.75">
      <c r="A367" s="34"/>
      <c r="B367" s="1"/>
      <c r="C367" s="1"/>
      <c r="D367" s="1"/>
      <c r="E367" s="31"/>
      <c r="F367" s="49"/>
    </row>
    <row r="368" spans="1:6" ht="12.75">
      <c r="A368" s="23" t="s">
        <v>369</v>
      </c>
      <c r="B368" s="1"/>
      <c r="C368" s="1"/>
      <c r="D368" s="1"/>
      <c r="E368" s="31"/>
      <c r="F368" s="49"/>
    </row>
    <row r="369" spans="1:6" ht="12.75">
      <c r="A369" s="25"/>
      <c r="B369" s="1"/>
      <c r="C369" s="1"/>
      <c r="D369" s="1"/>
      <c r="E369" s="1"/>
      <c r="F369" s="6"/>
    </row>
    <row r="370" spans="1:6" ht="12.75">
      <c r="A370" s="25" t="s">
        <v>43</v>
      </c>
      <c r="B370" s="1" t="s">
        <v>125</v>
      </c>
      <c r="C370" s="1" t="s">
        <v>126</v>
      </c>
      <c r="D370" s="1" t="s">
        <v>342</v>
      </c>
      <c r="E370" s="55">
        <v>37</v>
      </c>
      <c r="F370" s="6">
        <f aca="true" t="shared" si="10" ref="F370:F375">E370/102.36</f>
        <v>0.3614693239546698</v>
      </c>
    </row>
    <row r="371" spans="1:6" ht="12.75">
      <c r="A371" s="25" t="s">
        <v>51</v>
      </c>
      <c r="B371" s="1" t="s">
        <v>144</v>
      </c>
      <c r="C371" s="1" t="s">
        <v>126</v>
      </c>
      <c r="D371" s="1" t="s">
        <v>342</v>
      </c>
      <c r="E371" s="55">
        <v>48</v>
      </c>
      <c r="F371" s="6">
        <f t="shared" si="10"/>
        <v>0.46893317702227433</v>
      </c>
    </row>
    <row r="372" spans="1:6" ht="12.75">
      <c r="A372" s="25" t="s">
        <v>57</v>
      </c>
      <c r="B372" s="1" t="s">
        <v>152</v>
      </c>
      <c r="C372" s="1" t="s">
        <v>126</v>
      </c>
      <c r="D372" s="1" t="s">
        <v>342</v>
      </c>
      <c r="E372" s="55">
        <v>4</v>
      </c>
      <c r="F372" s="6">
        <f t="shared" si="10"/>
        <v>0.039077764751856196</v>
      </c>
    </row>
    <row r="373" spans="1:6" ht="12.75">
      <c r="A373" s="25" t="s">
        <v>521</v>
      </c>
      <c r="B373" s="1" t="s">
        <v>236</v>
      </c>
      <c r="C373" s="1" t="s">
        <v>126</v>
      </c>
      <c r="D373" s="1" t="s">
        <v>342</v>
      </c>
      <c r="E373" s="55">
        <v>49</v>
      </c>
      <c r="F373" s="6">
        <f t="shared" si="10"/>
        <v>0.47870261821023835</v>
      </c>
    </row>
    <row r="374" spans="1:6" ht="12.75">
      <c r="A374" s="25" t="s">
        <v>101</v>
      </c>
      <c r="B374" s="1" t="s">
        <v>237</v>
      </c>
      <c r="C374" s="1" t="s">
        <v>126</v>
      </c>
      <c r="D374" s="1" t="s">
        <v>342</v>
      </c>
      <c r="E374" s="55">
        <v>48</v>
      </c>
      <c r="F374" s="6">
        <f t="shared" si="10"/>
        <v>0.46893317702227433</v>
      </c>
    </row>
    <row r="375" spans="1:6" ht="12.75">
      <c r="A375" s="25" t="s">
        <v>116</v>
      </c>
      <c r="B375" s="91" t="s">
        <v>240</v>
      </c>
      <c r="C375" s="1" t="s">
        <v>126</v>
      </c>
      <c r="D375" s="1" t="s">
        <v>342</v>
      </c>
      <c r="E375" s="55">
        <v>40</v>
      </c>
      <c r="F375" s="6">
        <f t="shared" si="10"/>
        <v>0.3907776475185619</v>
      </c>
    </row>
    <row r="376" spans="1:6" ht="12.75">
      <c r="A376" s="13" t="s">
        <v>468</v>
      </c>
      <c r="B376" s="7" t="s">
        <v>456</v>
      </c>
      <c r="C376" s="7" t="s">
        <v>126</v>
      </c>
      <c r="D376" s="4" t="s">
        <v>341</v>
      </c>
      <c r="E376" s="8">
        <v>50</v>
      </c>
      <c r="F376" s="6">
        <f>E376/110.23</f>
        <v>0.4535970244035199</v>
      </c>
    </row>
    <row r="377" spans="1:6" ht="12.75">
      <c r="A377" s="12" t="s">
        <v>399</v>
      </c>
      <c r="B377" s="4" t="s">
        <v>401</v>
      </c>
      <c r="C377" s="4" t="s">
        <v>400</v>
      </c>
      <c r="D377" s="4" t="s">
        <v>341</v>
      </c>
      <c r="E377" s="5">
        <v>40</v>
      </c>
      <c r="F377" s="6">
        <f>E377/110.23</f>
        <v>0.36287761952281594</v>
      </c>
    </row>
    <row r="378" spans="1:6" ht="12.75">
      <c r="A378" s="12" t="s">
        <v>23</v>
      </c>
      <c r="B378" s="4" t="s">
        <v>302</v>
      </c>
      <c r="C378" s="4" t="s">
        <v>126</v>
      </c>
      <c r="D378" s="4" t="s">
        <v>341</v>
      </c>
      <c r="E378" s="5">
        <v>130</v>
      </c>
      <c r="F378" s="6">
        <f>E378/110.23</f>
        <v>1.1793522634491518</v>
      </c>
    </row>
    <row r="379" spans="1:6" ht="12.75">
      <c r="A379" s="13" t="s">
        <v>491</v>
      </c>
      <c r="B379" s="7" t="s">
        <v>307</v>
      </c>
      <c r="C379" s="7" t="s">
        <v>126</v>
      </c>
      <c r="D379" s="4" t="s">
        <v>341</v>
      </c>
      <c r="E379" s="8">
        <v>42</v>
      </c>
      <c r="F379" s="6">
        <f>E379/110.23</f>
        <v>0.3810215004989567</v>
      </c>
    </row>
    <row r="380" spans="1:6" ht="12.75">
      <c r="A380" s="13"/>
      <c r="B380" s="7"/>
      <c r="C380" s="7"/>
      <c r="D380" s="4"/>
      <c r="E380" s="8"/>
      <c r="F380" s="9"/>
    </row>
    <row r="381" spans="1:6" ht="12.75">
      <c r="A381" s="34"/>
      <c r="B381" s="7"/>
      <c r="C381" s="7"/>
      <c r="D381" s="28" t="s">
        <v>425</v>
      </c>
      <c r="E381" s="8">
        <f>SUM(E370:E375)</f>
        <v>226</v>
      </c>
      <c r="F381" s="35">
        <f>E381/102.36</f>
        <v>2.207893708479875</v>
      </c>
    </row>
    <row r="382" spans="1:6" ht="12.75">
      <c r="A382" s="34"/>
      <c r="B382" s="7"/>
      <c r="C382" s="7"/>
      <c r="D382" s="28" t="s">
        <v>426</v>
      </c>
      <c r="E382" s="8">
        <f>SUM(E376:E379)</f>
        <v>262</v>
      </c>
      <c r="F382" s="6">
        <f>E382/110.23</f>
        <v>2.3768484078744443</v>
      </c>
    </row>
    <row r="383" spans="1:6" ht="12.75">
      <c r="A383" s="34"/>
      <c r="B383" s="7"/>
      <c r="C383" s="7"/>
      <c r="D383" s="69" t="s">
        <v>448</v>
      </c>
      <c r="E383" s="30">
        <f>SUM(E381:E382)</f>
        <v>488</v>
      </c>
      <c r="F383" s="76">
        <f>SUM(F381:F382)</f>
        <v>4.584742116354319</v>
      </c>
    </row>
    <row r="384" spans="1:6" ht="12.75">
      <c r="A384" s="34"/>
      <c r="B384" s="7"/>
      <c r="C384" s="7"/>
      <c r="D384" s="4"/>
      <c r="E384" s="33"/>
      <c r="F384" s="33"/>
    </row>
    <row r="385" spans="1:6" ht="12.75">
      <c r="A385" s="23" t="s">
        <v>370</v>
      </c>
      <c r="B385" s="7"/>
      <c r="C385" s="7"/>
      <c r="D385" s="4"/>
      <c r="E385" s="30"/>
      <c r="F385" s="33"/>
    </row>
    <row r="386" spans="1:6" ht="12.75">
      <c r="A386" s="13"/>
      <c r="B386" s="7"/>
      <c r="C386" s="7"/>
      <c r="D386" s="4"/>
      <c r="E386" s="8"/>
      <c r="F386" s="9"/>
    </row>
    <row r="387" spans="1:6" ht="12.75">
      <c r="A387" s="25" t="s">
        <v>523</v>
      </c>
      <c r="B387" s="1" t="s">
        <v>243</v>
      </c>
      <c r="C387" s="1" t="s">
        <v>244</v>
      </c>
      <c r="D387" s="1" t="s">
        <v>342</v>
      </c>
      <c r="E387" s="55">
        <v>12</v>
      </c>
      <c r="F387" s="6">
        <f>E387/102.36</f>
        <v>0.11723329425556858</v>
      </c>
    </row>
    <row r="388" spans="1:6" ht="12.75">
      <c r="A388" s="25"/>
      <c r="B388" s="1"/>
      <c r="C388" s="1"/>
      <c r="D388" s="1"/>
      <c r="E388" s="1"/>
      <c r="F388" s="6"/>
    </row>
    <row r="389" spans="1:6" ht="12.75">
      <c r="A389" s="34"/>
      <c r="B389" s="1"/>
      <c r="C389" s="1"/>
      <c r="D389" s="28" t="s">
        <v>425</v>
      </c>
      <c r="E389" s="55">
        <v>12</v>
      </c>
      <c r="F389" s="6">
        <f>E389/102.36</f>
        <v>0.11723329425556858</v>
      </c>
    </row>
    <row r="390" spans="1:6" ht="12.75">
      <c r="A390" s="34"/>
      <c r="D390" s="28" t="s">
        <v>426</v>
      </c>
      <c r="E390">
        <v>0</v>
      </c>
      <c r="F390" s="38">
        <v>0</v>
      </c>
    </row>
    <row r="391" spans="1:6" ht="12.75">
      <c r="A391" s="78"/>
      <c r="B391" s="44"/>
      <c r="C391" s="44"/>
      <c r="D391" s="79" t="s">
        <v>449</v>
      </c>
      <c r="E391" s="138">
        <v>12</v>
      </c>
      <c r="F391" s="76">
        <f>E391/102.36</f>
        <v>0.11723329425556858</v>
      </c>
    </row>
    <row r="392" spans="1:6" ht="12.75">
      <c r="A392" s="78"/>
      <c r="B392" s="44"/>
      <c r="C392" s="44"/>
      <c r="D392" s="79"/>
      <c r="E392" s="88"/>
      <c r="F392" s="9"/>
    </row>
    <row r="393" spans="1:6" ht="12.75">
      <c r="A393" s="89" t="s">
        <v>525</v>
      </c>
      <c r="B393" s="44"/>
      <c r="C393" s="44"/>
      <c r="D393" s="79"/>
      <c r="E393" s="88"/>
      <c r="F393" s="9"/>
    </row>
    <row r="394" spans="1:6" ht="12.75">
      <c r="A394" s="78"/>
      <c r="B394" s="44"/>
      <c r="C394" s="44"/>
      <c r="D394" s="79"/>
      <c r="E394" s="88"/>
      <c r="F394" s="9"/>
    </row>
    <row r="395" spans="1:6" s="15" customFormat="1" ht="12.75">
      <c r="A395" s="78"/>
      <c r="B395" s="2"/>
      <c r="C395" s="2"/>
      <c r="D395" s="28" t="s">
        <v>425</v>
      </c>
      <c r="E395" s="121">
        <f>SUM(E389,E381,E364,E356,E348,E336,E328,E304,E295,E287,E273,E261,E252,E244,E211,E200,E192,E165,E153,E143,E79,E124,E62,E44,E36,E24,E13)</f>
        <v>5454.933234</v>
      </c>
      <c r="F395" s="6">
        <f>E395/102.36</f>
        <v>53.29164941383353</v>
      </c>
    </row>
    <row r="396" spans="1:6" s="15" customFormat="1" ht="14.25" customHeight="1">
      <c r="A396" s="78"/>
      <c r="B396" s="2"/>
      <c r="C396" s="2"/>
      <c r="D396" s="28" t="s">
        <v>426</v>
      </c>
      <c r="E396" s="121">
        <f>SUM(E390,E382,E365,E357,E349,E337,E329,E305,E296,E288,E274,E262,E253,E245,E212,E201,E193,E166,E154,E144,E80,E125,E63,E45,E37,E25,E14)</f>
        <v>5627.5</v>
      </c>
      <c r="F396" s="6">
        <f>E396/110.23</f>
        <v>51.052345096616165</v>
      </c>
    </row>
    <row r="397" spans="1:6" s="15" customFormat="1" ht="14.25" customHeight="1">
      <c r="A397" s="122"/>
      <c r="B397" s="3"/>
      <c r="C397" s="3"/>
      <c r="D397" s="123" t="s">
        <v>525</v>
      </c>
      <c r="E397" s="109">
        <f>SUM(E395:E396)</f>
        <v>11082.433234</v>
      </c>
      <c r="F397" s="104">
        <f>SUM(F395:F396)</f>
        <v>104.3439945104497</v>
      </c>
    </row>
    <row r="398" spans="1:6" ht="14.25" customHeight="1">
      <c r="A398" s="78"/>
      <c r="B398" s="44"/>
      <c r="C398" s="44"/>
      <c r="D398" s="79"/>
      <c r="E398" s="125"/>
      <c r="F398" s="9"/>
    </row>
    <row r="399" spans="1:6" ht="14.25" customHeight="1">
      <c r="A399" s="78" t="s">
        <v>111</v>
      </c>
      <c r="B399" s="44"/>
      <c r="C399" s="44"/>
      <c r="D399" s="79"/>
      <c r="E399" s="125"/>
      <c r="F399" s="9"/>
    </row>
    <row r="400" spans="1:6" ht="12.75">
      <c r="A400" s="78"/>
      <c r="B400" s="44"/>
      <c r="C400" s="44"/>
      <c r="D400" s="79"/>
      <c r="E400" s="124"/>
      <c r="F400" s="124"/>
    </row>
    <row r="401" spans="1:6" ht="12.75" customHeight="1">
      <c r="A401" s="78" t="s">
        <v>543</v>
      </c>
      <c r="B401" s="44"/>
      <c r="C401" s="44"/>
      <c r="D401" s="79"/>
      <c r="E401" s="80"/>
      <c r="F401" s="81"/>
    </row>
    <row r="402" spans="1:6" ht="12.75">
      <c r="A402" s="78"/>
      <c r="B402" s="44"/>
      <c r="C402" s="44"/>
      <c r="D402" s="79"/>
      <c r="E402" s="80"/>
      <c r="F402" s="81"/>
    </row>
    <row r="403" spans="1:6" ht="12.75">
      <c r="A403" s="73" t="s">
        <v>451</v>
      </c>
      <c r="B403" s="44"/>
      <c r="C403" s="44"/>
      <c r="D403" s="79"/>
      <c r="E403" s="80"/>
      <c r="F403" s="81"/>
    </row>
    <row r="404" spans="1:6" ht="12.75">
      <c r="A404" s="73"/>
      <c r="B404" s="44"/>
      <c r="C404" s="44"/>
      <c r="D404" s="79"/>
      <c r="E404" s="80"/>
      <c r="F404" s="81"/>
    </row>
    <row r="405" spans="1:6" ht="12.75" customHeight="1">
      <c r="A405" s="143" t="s">
        <v>558</v>
      </c>
      <c r="B405" s="143"/>
      <c r="C405" s="143"/>
      <c r="D405" s="143"/>
      <c r="E405" s="143"/>
      <c r="F405" s="143"/>
    </row>
    <row r="406" spans="1:6" ht="45" customHeight="1">
      <c r="A406" s="143"/>
      <c r="B406" s="143"/>
      <c r="C406" s="143"/>
      <c r="D406" s="143"/>
      <c r="E406" s="143"/>
      <c r="F406" s="143"/>
    </row>
    <row r="407" spans="1:6" ht="12.75">
      <c r="A407" s="73"/>
      <c r="B407" s="73"/>
      <c r="C407" s="73"/>
      <c r="D407" s="73"/>
      <c r="E407" s="73"/>
      <c r="F407" s="87"/>
    </row>
    <row r="408" spans="1:6" ht="12.75" customHeight="1">
      <c r="A408" s="142" t="s">
        <v>557</v>
      </c>
      <c r="B408" s="142"/>
      <c r="C408" s="142"/>
      <c r="D408" s="142"/>
      <c r="E408" s="142"/>
      <c r="F408" s="142"/>
    </row>
    <row r="409" spans="1:6" ht="12.75" customHeight="1">
      <c r="A409" s="142"/>
      <c r="B409" s="142"/>
      <c r="C409" s="142"/>
      <c r="D409" s="142"/>
      <c r="E409" s="142"/>
      <c r="F409" s="142"/>
    </row>
    <row r="410" spans="1:6" ht="29.25" customHeight="1">
      <c r="A410" s="142"/>
      <c r="B410" s="142"/>
      <c r="C410" s="142"/>
      <c r="D410" s="142"/>
      <c r="E410" s="142"/>
      <c r="F410" s="142"/>
    </row>
    <row r="411" spans="1:4" ht="12.75">
      <c r="A411" s="82"/>
      <c r="B411" s="82"/>
      <c r="C411" s="82"/>
      <c r="D411" s="82"/>
    </row>
    <row r="412" spans="1:6" ht="12.75" customHeight="1">
      <c r="A412" s="139" t="s">
        <v>549</v>
      </c>
      <c r="B412" s="139"/>
      <c r="C412" s="139"/>
      <c r="D412" s="139"/>
      <c r="E412" s="139"/>
      <c r="F412" s="139"/>
    </row>
    <row r="413" spans="1:6" ht="12.75">
      <c r="A413" s="139"/>
      <c r="B413" s="139"/>
      <c r="C413" s="139"/>
      <c r="D413" s="139"/>
      <c r="E413" s="139"/>
      <c r="F413" s="139"/>
    </row>
    <row r="414" spans="1:6" ht="12.75">
      <c r="A414" s="139"/>
      <c r="B414" s="139"/>
      <c r="C414" s="139"/>
      <c r="D414" s="139"/>
      <c r="E414" s="139"/>
      <c r="F414" s="139"/>
    </row>
    <row r="415" spans="1:6" ht="12.75">
      <c r="A415" s="139"/>
      <c r="B415" s="139"/>
      <c r="C415" s="139"/>
      <c r="D415" s="139"/>
      <c r="E415" s="139"/>
      <c r="F415" s="139"/>
    </row>
    <row r="416" spans="1:6" ht="12.75">
      <c r="A416" s="139"/>
      <c r="B416" s="139"/>
      <c r="C416" s="139"/>
      <c r="D416" s="139"/>
      <c r="E416" s="139"/>
      <c r="F416" s="139"/>
    </row>
    <row r="417" spans="1:6" ht="45.75" customHeight="1">
      <c r="A417" s="139"/>
      <c r="B417" s="139"/>
      <c r="C417" s="139"/>
      <c r="D417" s="139"/>
      <c r="E417" s="139"/>
      <c r="F417" s="139"/>
    </row>
    <row r="419" ht="12.75">
      <c r="A419" t="s">
        <v>559</v>
      </c>
    </row>
  </sheetData>
  <mergeCells count="4">
    <mergeCell ref="A412:F417"/>
    <mergeCell ref="E3:E4"/>
    <mergeCell ref="A408:F410"/>
    <mergeCell ref="A405:F406"/>
  </mergeCells>
  <printOptions/>
  <pageMargins left="0.75" right="0.75" top="1" bottom="1" header="0.5" footer="0.5"/>
  <pageSetup fitToHeight="6" fitToWidth="1" horizontalDpi="600" verticalDpi="600" orientation="portrait" scale="65" r:id="rId1"/>
  <rowBreaks count="1" manualBreakCount="1">
    <brk id="294" max="10" man="1"/>
  </rowBreaks>
</worksheet>
</file>

<file path=xl/worksheets/sheet2.xml><?xml version="1.0" encoding="utf-8"?>
<worksheet xmlns="http://schemas.openxmlformats.org/spreadsheetml/2006/main" xmlns:r="http://schemas.openxmlformats.org/officeDocument/2006/relationships">
  <sheetPr codeName="Sheet5">
    <pageSetUpPr fitToPage="1"/>
  </sheetPr>
  <dimension ref="A1:Q422"/>
  <sheetViews>
    <sheetView zoomScaleSheetLayoutView="100" workbookViewId="0" topLeftCell="A1">
      <selection activeCell="A1" sqref="A1"/>
    </sheetView>
  </sheetViews>
  <sheetFormatPr defaultColWidth="9.140625" defaultRowHeight="12.75"/>
  <cols>
    <col min="1" max="1" width="29.7109375" style="0" customWidth="1"/>
    <col min="2" max="2" width="13.57421875" style="135" customWidth="1"/>
    <col min="3" max="3" width="5.421875" style="0" bestFit="1" customWidth="1"/>
    <col min="4" max="4" width="9.28125" style="0" bestFit="1" customWidth="1"/>
    <col min="5" max="5" width="5.57421875" style="0" customWidth="1"/>
    <col min="6" max="6" width="9.8515625" style="0" customWidth="1"/>
    <col min="7" max="7" width="10.7109375" style="0" customWidth="1"/>
    <col min="8" max="8" width="23.140625" style="0" bestFit="1" customWidth="1"/>
    <col min="9" max="9" width="10.140625" style="0" customWidth="1"/>
    <col min="10" max="10" width="14.00390625" style="38" customWidth="1"/>
  </cols>
  <sheetData>
    <row r="1" spans="1:9" ht="12.75">
      <c r="A1" s="23" t="s">
        <v>460</v>
      </c>
      <c r="B1" s="132"/>
      <c r="C1" s="4"/>
      <c r="D1" s="23"/>
      <c r="E1" s="4"/>
      <c r="F1" s="4"/>
      <c r="G1" s="4"/>
      <c r="H1" s="23"/>
      <c r="I1" s="5"/>
    </row>
    <row r="2" spans="1:10" ht="12.75">
      <c r="A2" s="23"/>
      <c r="B2" s="132"/>
      <c r="C2" s="4"/>
      <c r="D2" s="23"/>
      <c r="E2" s="4"/>
      <c r="F2" s="4"/>
      <c r="G2" s="4"/>
      <c r="H2" s="23"/>
      <c r="I2" s="5"/>
      <c r="J2" s="6"/>
    </row>
    <row r="3" spans="1:10" ht="14.25">
      <c r="A3" s="12"/>
      <c r="C3" s="4"/>
      <c r="D3" s="127" t="s">
        <v>103</v>
      </c>
      <c r="E3" s="127"/>
      <c r="F3" s="127"/>
      <c r="G3" s="127"/>
      <c r="H3" s="12"/>
      <c r="I3" s="5"/>
      <c r="J3" s="6"/>
    </row>
    <row r="4" spans="1:10" ht="14.25" customHeight="1">
      <c r="A4" s="12"/>
      <c r="B4" s="22"/>
      <c r="C4" s="4"/>
      <c r="D4" s="70" t="s">
        <v>377</v>
      </c>
      <c r="E4" s="68"/>
      <c r="F4" s="70" t="s">
        <v>397</v>
      </c>
      <c r="G4" s="70" t="s">
        <v>375</v>
      </c>
      <c r="H4" s="12"/>
      <c r="I4" s="5"/>
      <c r="J4" s="6"/>
    </row>
    <row r="5" spans="1:10" ht="14.25" customHeight="1">
      <c r="A5" s="12"/>
      <c r="B5" s="132"/>
      <c r="C5" s="4"/>
      <c r="D5" s="67" t="s">
        <v>542</v>
      </c>
      <c r="E5" s="70" t="s">
        <v>374</v>
      </c>
      <c r="F5" s="67" t="s">
        <v>395</v>
      </c>
      <c r="G5" s="64" t="s">
        <v>424</v>
      </c>
      <c r="H5" s="12"/>
      <c r="I5" s="43" t="s">
        <v>6</v>
      </c>
      <c r="J5" s="9"/>
    </row>
    <row r="6" spans="1:10" ht="15.75" customHeight="1">
      <c r="A6" s="24" t="s">
        <v>7</v>
      </c>
      <c r="B6" s="50" t="s">
        <v>246</v>
      </c>
      <c r="C6" s="11" t="s">
        <v>247</v>
      </c>
      <c r="D6" s="71" t="s">
        <v>450</v>
      </c>
      <c r="E6" s="66" t="s">
        <v>414</v>
      </c>
      <c r="F6" s="66" t="s">
        <v>414</v>
      </c>
      <c r="G6" s="66" t="s">
        <v>414</v>
      </c>
      <c r="H6" s="11" t="s">
        <v>544</v>
      </c>
      <c r="I6" s="84"/>
      <c r="J6" s="96" t="s">
        <v>545</v>
      </c>
    </row>
    <row r="7" spans="1:10" ht="12.75" customHeight="1">
      <c r="A7" s="2"/>
      <c r="B7" s="22"/>
      <c r="C7" s="7"/>
      <c r="H7" s="2"/>
      <c r="I7" s="18" t="s">
        <v>410</v>
      </c>
      <c r="J7" s="74" t="s">
        <v>410</v>
      </c>
    </row>
    <row r="8" spans="1:10" ht="12.75">
      <c r="A8" s="2"/>
      <c r="B8" s="22"/>
      <c r="C8" s="7"/>
      <c r="H8" s="2"/>
      <c r="I8" s="18" t="s">
        <v>396</v>
      </c>
      <c r="J8" s="74" t="s">
        <v>408</v>
      </c>
    </row>
    <row r="9" spans="2:10" ht="12.75">
      <c r="B9" s="22"/>
      <c r="C9" s="7"/>
      <c r="H9" s="2"/>
      <c r="I9" s="18" t="s">
        <v>397</v>
      </c>
      <c r="J9" s="74" t="s">
        <v>409</v>
      </c>
    </row>
    <row r="10" spans="2:10" ht="12.75">
      <c r="B10" s="22"/>
      <c r="C10" s="7"/>
      <c r="H10" s="2"/>
      <c r="I10" s="18"/>
      <c r="J10" s="74"/>
    </row>
    <row r="11" spans="1:10" ht="12.75">
      <c r="A11" s="41" t="s">
        <v>346</v>
      </c>
      <c r="B11" s="22"/>
      <c r="C11" s="7"/>
      <c r="H11" s="2"/>
      <c r="I11" s="18"/>
      <c r="J11" s="74"/>
    </row>
    <row r="13" spans="1:10" s="15" customFormat="1" ht="12" customHeight="1">
      <c r="A13" s="12" t="s">
        <v>485</v>
      </c>
      <c r="B13" s="132" t="s">
        <v>296</v>
      </c>
      <c r="C13" s="4" t="s">
        <v>297</v>
      </c>
      <c r="D13" s="72" t="s">
        <v>411</v>
      </c>
      <c r="E13" s="72" t="s">
        <v>411</v>
      </c>
      <c r="F13" s="72" t="s">
        <v>411</v>
      </c>
      <c r="G13" s="72" t="s">
        <v>411</v>
      </c>
      <c r="H13" s="4" t="s">
        <v>341</v>
      </c>
      <c r="I13" s="5">
        <v>55</v>
      </c>
      <c r="J13" s="6">
        <f>I13/110.23</f>
        <v>0.4989567268438719</v>
      </c>
    </row>
    <row r="14" spans="1:10" ht="12.75">
      <c r="A14" s="12"/>
      <c r="B14" s="132"/>
      <c r="C14" s="4"/>
      <c r="D14" s="72"/>
      <c r="E14" s="72"/>
      <c r="F14" s="72"/>
      <c r="G14" s="72"/>
      <c r="H14" s="4"/>
      <c r="I14" s="5"/>
      <c r="J14" s="6"/>
    </row>
    <row r="15" spans="2:10" ht="12.75">
      <c r="B15" s="132"/>
      <c r="C15" s="4"/>
      <c r="D15" s="72"/>
      <c r="E15" s="72"/>
      <c r="F15" s="72"/>
      <c r="G15" s="72"/>
      <c r="H15" s="28" t="s">
        <v>425</v>
      </c>
      <c r="I15" s="5">
        <v>0</v>
      </c>
      <c r="J15" s="6">
        <v>0</v>
      </c>
    </row>
    <row r="16" spans="2:10" ht="12.75">
      <c r="B16" s="132"/>
      <c r="C16" s="4"/>
      <c r="D16" s="72"/>
      <c r="E16" s="72"/>
      <c r="F16" s="72"/>
      <c r="G16" s="72"/>
      <c r="H16" s="28" t="s">
        <v>426</v>
      </c>
      <c r="I16" s="5">
        <v>55</v>
      </c>
      <c r="J16" s="6">
        <f>I16/110.23</f>
        <v>0.4989567268438719</v>
      </c>
    </row>
    <row r="17" spans="2:10" ht="12.75">
      <c r="B17" s="132"/>
      <c r="C17" s="4"/>
      <c r="D17" s="72"/>
      <c r="E17" s="72"/>
      <c r="F17" s="72"/>
      <c r="G17" s="72"/>
      <c r="H17" s="69" t="s">
        <v>416</v>
      </c>
      <c r="I17" s="29">
        <f>SUM(I15:I16)</f>
        <v>55</v>
      </c>
      <c r="J17" s="33">
        <f>SUM(J15:J16)</f>
        <v>0.4989567268438719</v>
      </c>
    </row>
    <row r="18" spans="1:10" ht="12.75">
      <c r="A18" s="23"/>
      <c r="B18" s="132"/>
      <c r="C18" s="4"/>
      <c r="D18" s="72"/>
      <c r="E18" s="72"/>
      <c r="F18" s="72"/>
      <c r="G18" s="72"/>
      <c r="H18" s="4"/>
      <c r="I18" s="29"/>
      <c r="J18" s="33"/>
    </row>
    <row r="19" spans="1:10" ht="12.75">
      <c r="A19" s="23" t="s">
        <v>347</v>
      </c>
      <c r="B19" s="132"/>
      <c r="C19" s="4"/>
      <c r="D19" s="72"/>
      <c r="E19" s="72"/>
      <c r="F19" s="72"/>
      <c r="G19" s="72"/>
      <c r="H19" s="4"/>
      <c r="I19" s="29"/>
      <c r="J19" s="33"/>
    </row>
    <row r="20" spans="1:10" ht="12.75">
      <c r="A20" s="12"/>
      <c r="B20" s="132"/>
      <c r="C20" s="4"/>
      <c r="D20" s="72"/>
      <c r="E20" s="72"/>
      <c r="F20" s="72"/>
      <c r="G20" s="72"/>
      <c r="H20" s="4"/>
      <c r="I20" s="5"/>
      <c r="J20" s="6"/>
    </row>
    <row r="21" spans="1:10" ht="12.75">
      <c r="A21" s="25" t="s">
        <v>64</v>
      </c>
      <c r="B21" s="133" t="s">
        <v>170</v>
      </c>
      <c r="C21" s="1" t="s">
        <v>171</v>
      </c>
      <c r="D21" s="64" t="s">
        <v>2</v>
      </c>
      <c r="E21" s="64" t="s">
        <v>411</v>
      </c>
      <c r="F21" s="64" t="s">
        <v>411</v>
      </c>
      <c r="G21" s="64" t="s">
        <v>411</v>
      </c>
      <c r="H21" s="1" t="s">
        <v>342</v>
      </c>
      <c r="I21" s="55">
        <v>5</v>
      </c>
      <c r="J21" s="6">
        <f>I21/102.36</f>
        <v>0.04884720593982024</v>
      </c>
    </row>
    <row r="22" spans="1:10" ht="12.75">
      <c r="A22" s="25" t="s">
        <v>515</v>
      </c>
      <c r="B22" s="133" t="s">
        <v>215</v>
      </c>
      <c r="C22" s="1" t="s">
        <v>171</v>
      </c>
      <c r="D22" s="64" t="s">
        <v>2</v>
      </c>
      <c r="E22" s="64" t="s">
        <v>411</v>
      </c>
      <c r="F22" s="64" t="s">
        <v>411</v>
      </c>
      <c r="G22" s="64" t="s">
        <v>411</v>
      </c>
      <c r="H22" s="1" t="s">
        <v>342</v>
      </c>
      <c r="I22" s="55">
        <v>35</v>
      </c>
      <c r="J22" s="6">
        <f>I22/102.36</f>
        <v>0.3419304415787417</v>
      </c>
    </row>
    <row r="23" spans="1:10" ht="25.5">
      <c r="A23" s="25" t="s">
        <v>90</v>
      </c>
      <c r="B23" s="133" t="s">
        <v>531</v>
      </c>
      <c r="C23" s="1" t="s">
        <v>171</v>
      </c>
      <c r="D23" s="64" t="s">
        <v>2</v>
      </c>
      <c r="E23" s="64" t="s">
        <v>411</v>
      </c>
      <c r="F23" s="64" t="s">
        <v>411</v>
      </c>
      <c r="G23" s="64" t="s">
        <v>411</v>
      </c>
      <c r="H23" s="1" t="s">
        <v>342</v>
      </c>
      <c r="I23" s="55">
        <v>4</v>
      </c>
      <c r="J23" s="6">
        <f>I23/102.36</f>
        <v>0.039077764751856196</v>
      </c>
    </row>
    <row r="24" spans="1:10" ht="12.75">
      <c r="A24" s="25" t="s">
        <v>91</v>
      </c>
      <c r="B24" s="133" t="s">
        <v>218</v>
      </c>
      <c r="C24" s="1" t="s">
        <v>171</v>
      </c>
      <c r="D24" s="64" t="s">
        <v>2</v>
      </c>
      <c r="E24" s="72" t="s">
        <v>411</v>
      </c>
      <c r="F24" s="72" t="s">
        <v>411</v>
      </c>
      <c r="G24" s="72" t="s">
        <v>411</v>
      </c>
      <c r="H24" s="1" t="s">
        <v>342</v>
      </c>
      <c r="I24" s="55">
        <v>25</v>
      </c>
      <c r="J24" s="6">
        <f>I24/102.36</f>
        <v>0.24423602969910121</v>
      </c>
    </row>
    <row r="25" spans="1:10" ht="12.75">
      <c r="A25" s="12"/>
      <c r="B25" s="132"/>
      <c r="C25" s="4"/>
      <c r="D25" s="72"/>
      <c r="E25" s="72"/>
      <c r="F25" s="72"/>
      <c r="G25" s="72"/>
      <c r="H25" s="4"/>
      <c r="I25" s="5"/>
      <c r="J25" s="6"/>
    </row>
    <row r="26" spans="1:10" ht="12.75">
      <c r="A26" s="34"/>
      <c r="B26" s="132"/>
      <c r="C26" s="4"/>
      <c r="D26" s="72"/>
      <c r="E26" s="72"/>
      <c r="F26" s="72"/>
      <c r="G26" s="72"/>
      <c r="H26" s="28" t="s">
        <v>425</v>
      </c>
      <c r="I26" s="5">
        <f>SUM(I21:I24)</f>
        <v>69</v>
      </c>
      <c r="J26" s="35">
        <f>I26/102.36</f>
        <v>0.6740914419695193</v>
      </c>
    </row>
    <row r="27" spans="1:10" ht="12.75">
      <c r="A27" s="34"/>
      <c r="B27" s="132"/>
      <c r="C27" s="4"/>
      <c r="D27" s="72"/>
      <c r="E27" s="72"/>
      <c r="F27" s="72"/>
      <c r="G27" s="72"/>
      <c r="H27" s="28" t="s">
        <v>426</v>
      </c>
      <c r="I27" s="5">
        <v>0</v>
      </c>
      <c r="J27" s="6">
        <f>I27/110.23</f>
        <v>0</v>
      </c>
    </row>
    <row r="28" spans="1:10" ht="12.75">
      <c r="A28" s="34"/>
      <c r="B28" s="132"/>
      <c r="C28" s="4"/>
      <c r="D28" s="72"/>
      <c r="E28" s="72"/>
      <c r="F28" s="72"/>
      <c r="G28" s="72"/>
      <c r="H28" s="69" t="s">
        <v>415</v>
      </c>
      <c r="I28" s="29">
        <v>69</v>
      </c>
      <c r="J28" s="35">
        <f>I28/102.36</f>
        <v>0.6740914419695193</v>
      </c>
    </row>
    <row r="29" spans="1:10" ht="12.75">
      <c r="A29" s="34"/>
      <c r="B29" s="132"/>
      <c r="C29" s="4"/>
      <c r="D29" s="72"/>
      <c r="E29" s="72"/>
      <c r="F29" s="72"/>
      <c r="G29" s="72"/>
      <c r="H29" s="4"/>
      <c r="I29" s="29"/>
      <c r="J29" s="33"/>
    </row>
    <row r="30" spans="1:10" ht="12.75">
      <c r="A30" s="23" t="s">
        <v>348</v>
      </c>
      <c r="B30" s="132"/>
      <c r="C30" s="4"/>
      <c r="D30" s="72"/>
      <c r="E30" s="72"/>
      <c r="F30" s="72"/>
      <c r="G30" s="72"/>
      <c r="H30" s="4"/>
      <c r="I30" s="29"/>
      <c r="J30" s="33"/>
    </row>
    <row r="31" spans="1:10" ht="12.75">
      <c r="A31" s="12"/>
      <c r="B31" s="132"/>
      <c r="C31" s="4"/>
      <c r="D31" s="72"/>
      <c r="E31" s="72"/>
      <c r="F31" s="72"/>
      <c r="G31" s="72"/>
      <c r="H31" s="4"/>
      <c r="I31" s="5"/>
      <c r="J31" s="6"/>
    </row>
    <row r="32" spans="1:10" ht="12.75">
      <c r="A32" s="25" t="s">
        <v>63</v>
      </c>
      <c r="B32" s="133" t="s">
        <v>166</v>
      </c>
      <c r="C32" s="1" t="s">
        <v>167</v>
      </c>
      <c r="D32" s="64" t="s">
        <v>2</v>
      </c>
      <c r="E32" s="64" t="s">
        <v>411</v>
      </c>
      <c r="F32" s="64" t="s">
        <v>411</v>
      </c>
      <c r="G32" s="64" t="s">
        <v>411</v>
      </c>
      <c r="H32" s="1" t="s">
        <v>342</v>
      </c>
      <c r="I32" s="55">
        <v>40</v>
      </c>
      <c r="J32" s="6">
        <f>I32/102.36</f>
        <v>0.3907776475185619</v>
      </c>
    </row>
    <row r="33" spans="1:10" ht="12.75">
      <c r="A33" s="25" t="s">
        <v>76</v>
      </c>
      <c r="B33" s="133" t="s">
        <v>197</v>
      </c>
      <c r="C33" s="1" t="s">
        <v>167</v>
      </c>
      <c r="D33" s="64" t="s">
        <v>2</v>
      </c>
      <c r="E33" s="64" t="s">
        <v>411</v>
      </c>
      <c r="F33" s="64" t="s">
        <v>411</v>
      </c>
      <c r="G33" s="64" t="s">
        <v>411</v>
      </c>
      <c r="H33" s="1" t="s">
        <v>342</v>
      </c>
      <c r="I33" s="55">
        <v>3</v>
      </c>
      <c r="J33" s="6">
        <f>I33/102.36</f>
        <v>0.029308323563892145</v>
      </c>
    </row>
    <row r="34" spans="1:10" ht="12.75">
      <c r="A34" s="25" t="s">
        <v>518</v>
      </c>
      <c r="B34" s="133" t="s">
        <v>228</v>
      </c>
      <c r="C34" s="1" t="s">
        <v>167</v>
      </c>
      <c r="D34" s="64" t="s">
        <v>2</v>
      </c>
      <c r="E34" s="64" t="s">
        <v>411</v>
      </c>
      <c r="F34" s="64" t="s">
        <v>411</v>
      </c>
      <c r="G34" s="64" t="s">
        <v>411</v>
      </c>
      <c r="H34" s="1" t="s">
        <v>342</v>
      </c>
      <c r="I34" s="55">
        <v>42</v>
      </c>
      <c r="J34" s="6">
        <f>I34/102.36</f>
        <v>0.41031652989449</v>
      </c>
    </row>
    <row r="35" spans="1:10" ht="12.75">
      <c r="A35" s="25" t="s">
        <v>519</v>
      </c>
      <c r="B35" s="133" t="s">
        <v>229</v>
      </c>
      <c r="C35" s="1" t="s">
        <v>167</v>
      </c>
      <c r="D35" s="64" t="s">
        <v>2</v>
      </c>
      <c r="E35" s="64" t="s">
        <v>412</v>
      </c>
      <c r="F35" s="64" t="s">
        <v>411</v>
      </c>
      <c r="G35" s="64" t="s">
        <v>412</v>
      </c>
      <c r="H35" s="1" t="s">
        <v>342</v>
      </c>
      <c r="I35" s="55">
        <v>3</v>
      </c>
      <c r="J35" s="6">
        <f>I35/102.36</f>
        <v>0.029308323563892145</v>
      </c>
    </row>
    <row r="36" spans="1:10" ht="12.75">
      <c r="A36" s="13" t="s">
        <v>39</v>
      </c>
      <c r="B36" s="22" t="s">
        <v>315</v>
      </c>
      <c r="C36" s="7" t="s">
        <v>167</v>
      </c>
      <c r="D36" s="65" t="s">
        <v>412</v>
      </c>
      <c r="E36" s="65" t="s">
        <v>411</v>
      </c>
      <c r="F36" s="65" t="s">
        <v>412</v>
      </c>
      <c r="G36" s="65" t="s">
        <v>411</v>
      </c>
      <c r="H36" s="4" t="s">
        <v>341</v>
      </c>
      <c r="I36" s="5">
        <v>40</v>
      </c>
      <c r="J36" s="6">
        <f>I36/110.23</f>
        <v>0.36287761952281594</v>
      </c>
    </row>
    <row r="37" spans="1:10" ht="12.75">
      <c r="A37" s="13"/>
      <c r="B37" s="22"/>
      <c r="C37" s="7"/>
      <c r="D37" s="65"/>
      <c r="E37" s="65"/>
      <c r="F37" s="65"/>
      <c r="G37" s="65"/>
      <c r="H37" s="4"/>
      <c r="I37" s="5"/>
      <c r="J37" s="6"/>
    </row>
    <row r="38" spans="1:10" ht="12.75">
      <c r="A38" s="34"/>
      <c r="B38" s="22"/>
      <c r="C38" s="7"/>
      <c r="D38" s="65"/>
      <c r="E38" s="65"/>
      <c r="F38" s="65"/>
      <c r="G38" s="65"/>
      <c r="H38" s="28" t="s">
        <v>425</v>
      </c>
      <c r="I38" s="5">
        <f>SUM(I32:I35)</f>
        <v>88</v>
      </c>
      <c r="J38" s="6">
        <f>I38/102.36</f>
        <v>0.8597108245408362</v>
      </c>
    </row>
    <row r="39" spans="1:10" ht="12.75">
      <c r="A39" s="34"/>
      <c r="B39" s="22"/>
      <c r="C39" s="7"/>
      <c r="D39" s="65"/>
      <c r="E39" s="65"/>
      <c r="F39" s="65"/>
      <c r="G39" s="65"/>
      <c r="H39" s="28" t="s">
        <v>426</v>
      </c>
      <c r="I39" s="5">
        <v>40</v>
      </c>
      <c r="J39" s="6">
        <f>I39/110.23</f>
        <v>0.36287761952281594</v>
      </c>
    </row>
    <row r="40" spans="1:10" ht="12.75">
      <c r="A40" s="34"/>
      <c r="B40" s="22"/>
      <c r="C40" s="7"/>
      <c r="D40" s="65"/>
      <c r="E40" s="65"/>
      <c r="F40" s="65"/>
      <c r="G40" s="65"/>
      <c r="H40" s="69" t="s">
        <v>417</v>
      </c>
      <c r="I40" s="29">
        <f>SUM(I32:I36)</f>
        <v>128</v>
      </c>
      <c r="J40" s="33">
        <f>SUM(J32:J36)</f>
        <v>1.222588444063652</v>
      </c>
    </row>
    <row r="41" spans="1:10" ht="12.75">
      <c r="A41" s="34"/>
      <c r="B41" s="22"/>
      <c r="C41" s="7"/>
      <c r="D41" s="65"/>
      <c r="E41" s="65"/>
      <c r="F41" s="65"/>
      <c r="G41" s="65"/>
      <c r="H41" s="4"/>
      <c r="I41" s="33"/>
      <c r="J41" s="33"/>
    </row>
    <row r="42" spans="1:10" ht="12.75">
      <c r="A42" s="23" t="s">
        <v>349</v>
      </c>
      <c r="B42" s="22"/>
      <c r="C42" s="7"/>
      <c r="D42" s="65"/>
      <c r="E42" s="65"/>
      <c r="F42" s="65"/>
      <c r="G42" s="65"/>
      <c r="H42" s="4"/>
      <c r="I42" s="29"/>
      <c r="J42" s="33"/>
    </row>
    <row r="43" spans="1:10" ht="12.75">
      <c r="A43" s="13"/>
      <c r="B43" s="22"/>
      <c r="C43" s="7"/>
      <c r="D43" s="65"/>
      <c r="E43" s="65"/>
      <c r="F43" s="65"/>
      <c r="G43" s="65"/>
      <c r="H43" s="4"/>
      <c r="I43" s="5"/>
      <c r="J43" s="6"/>
    </row>
    <row r="44" spans="1:10" ht="12.75">
      <c r="A44" s="25" t="s">
        <v>38</v>
      </c>
      <c r="B44" s="133" t="s">
        <v>241</v>
      </c>
      <c r="C44" s="1" t="s">
        <v>242</v>
      </c>
      <c r="D44" s="64" t="s">
        <v>2</v>
      </c>
      <c r="E44" s="64" t="s">
        <v>411</v>
      </c>
      <c r="F44" s="64" t="s">
        <v>412</v>
      </c>
      <c r="G44" s="64" t="s">
        <v>412</v>
      </c>
      <c r="H44" s="1" t="s">
        <v>342</v>
      </c>
      <c r="I44" s="47">
        <v>0.4</v>
      </c>
      <c r="J44" s="6">
        <f>I44/102.36</f>
        <v>0.00390777647518562</v>
      </c>
    </row>
    <row r="45" spans="1:10" ht="12.75">
      <c r="A45" s="13"/>
      <c r="B45" s="132"/>
      <c r="C45" s="4"/>
      <c r="D45" s="65"/>
      <c r="E45" s="65"/>
      <c r="F45" s="72"/>
      <c r="G45" s="72"/>
      <c r="H45" s="4"/>
      <c r="I45" s="5"/>
      <c r="J45" s="6"/>
    </row>
    <row r="46" spans="1:10" ht="12.75">
      <c r="A46" s="34"/>
      <c r="B46" s="132"/>
      <c r="C46" s="4"/>
      <c r="D46" s="65"/>
      <c r="E46" s="65"/>
      <c r="F46" s="72"/>
      <c r="G46" s="72"/>
      <c r="H46" s="28" t="s">
        <v>425</v>
      </c>
      <c r="I46" s="1">
        <v>0.4</v>
      </c>
      <c r="J46" s="6">
        <f>I46/102.36</f>
        <v>0.00390777647518562</v>
      </c>
    </row>
    <row r="47" spans="1:10" ht="12.75">
      <c r="A47" s="34"/>
      <c r="B47" s="132"/>
      <c r="C47" s="4"/>
      <c r="D47" s="65"/>
      <c r="E47" s="65"/>
      <c r="F47" s="72"/>
      <c r="G47" s="72"/>
      <c r="H47" s="28" t="s">
        <v>426</v>
      </c>
      <c r="I47" s="5">
        <v>0</v>
      </c>
      <c r="J47" s="6">
        <f>I47/110.23</f>
        <v>0</v>
      </c>
    </row>
    <row r="48" spans="1:10" ht="12.75">
      <c r="A48" s="34"/>
      <c r="B48" s="132"/>
      <c r="C48" s="4"/>
      <c r="D48" s="65"/>
      <c r="E48" s="65"/>
      <c r="F48" s="72"/>
      <c r="G48" s="72"/>
      <c r="H48" s="69" t="s">
        <v>418</v>
      </c>
      <c r="I48" s="1">
        <v>0.4</v>
      </c>
      <c r="J48" s="6">
        <f>I48/102.36</f>
        <v>0.00390777647518562</v>
      </c>
    </row>
    <row r="49" spans="1:10" ht="12.75">
      <c r="A49" s="34"/>
      <c r="B49" s="132"/>
      <c r="C49" s="4"/>
      <c r="D49" s="65"/>
      <c r="E49" s="65"/>
      <c r="F49" s="72"/>
      <c r="G49" s="72"/>
      <c r="H49" s="4"/>
      <c r="I49" s="29"/>
      <c r="J49" s="33"/>
    </row>
    <row r="50" spans="1:10" ht="12.75">
      <c r="A50" s="23" t="s">
        <v>351</v>
      </c>
      <c r="B50" s="22"/>
      <c r="C50" s="7"/>
      <c r="D50" s="65"/>
      <c r="E50" s="65"/>
      <c r="F50" s="65"/>
      <c r="G50" s="65"/>
      <c r="H50" s="4"/>
      <c r="I50" s="30"/>
      <c r="J50" s="33"/>
    </row>
    <row r="51" spans="1:10" ht="12.75">
      <c r="A51" s="13"/>
      <c r="B51" s="22"/>
      <c r="C51" s="7"/>
      <c r="D51" s="65"/>
      <c r="E51" s="65"/>
      <c r="F51" s="65"/>
      <c r="G51" s="65"/>
      <c r="H51" s="4"/>
      <c r="I51" s="8"/>
      <c r="J51" s="9"/>
    </row>
    <row r="52" spans="1:10" ht="12.75">
      <c r="A52" s="25" t="s">
        <v>44</v>
      </c>
      <c r="B52" s="133" t="s">
        <v>404</v>
      </c>
      <c r="C52" s="1" t="s">
        <v>249</v>
      </c>
      <c r="D52" s="64" t="s">
        <v>2</v>
      </c>
      <c r="E52" s="64" t="s">
        <v>411</v>
      </c>
      <c r="F52" s="64" t="s">
        <v>411</v>
      </c>
      <c r="G52" s="64" t="s">
        <v>411</v>
      </c>
      <c r="H52" s="1" t="s">
        <v>342</v>
      </c>
      <c r="I52" s="55">
        <v>40</v>
      </c>
      <c r="J52" s="6">
        <f aca="true" t="shared" si="0" ref="J52:J57">I52/102.36</f>
        <v>0.3907776475185619</v>
      </c>
    </row>
    <row r="53" spans="1:10" ht="12.75">
      <c r="A53" s="25" t="s">
        <v>49</v>
      </c>
      <c r="B53" s="133" t="s">
        <v>140</v>
      </c>
      <c r="C53" s="1" t="s">
        <v>137</v>
      </c>
      <c r="D53" s="64" t="s">
        <v>2</v>
      </c>
      <c r="E53" s="64" t="s">
        <v>411</v>
      </c>
      <c r="F53" s="64" t="s">
        <v>411</v>
      </c>
      <c r="G53" s="64" t="s">
        <v>411</v>
      </c>
      <c r="H53" s="1" t="s">
        <v>342</v>
      </c>
      <c r="I53" s="55">
        <v>380</v>
      </c>
      <c r="J53" s="6">
        <f t="shared" si="0"/>
        <v>3.7123876514263383</v>
      </c>
    </row>
    <row r="54" spans="1:10" ht="12.75">
      <c r="A54" s="25" t="s">
        <v>49</v>
      </c>
      <c r="B54" s="133" t="s">
        <v>136</v>
      </c>
      <c r="C54" s="1" t="s">
        <v>137</v>
      </c>
      <c r="D54" s="64" t="s">
        <v>2</v>
      </c>
      <c r="E54" s="64" t="s">
        <v>411</v>
      </c>
      <c r="F54" s="64" t="s">
        <v>411</v>
      </c>
      <c r="G54" s="64" t="s">
        <v>411</v>
      </c>
      <c r="H54" s="1" t="s">
        <v>342</v>
      </c>
      <c r="I54" s="55">
        <v>140</v>
      </c>
      <c r="J54" s="6">
        <f t="shared" si="0"/>
        <v>1.3677217663149668</v>
      </c>
    </row>
    <row r="55" spans="1:10" ht="12.75">
      <c r="A55" s="25" t="s">
        <v>50</v>
      </c>
      <c r="B55" s="133" t="s">
        <v>143</v>
      </c>
      <c r="C55" s="1" t="s">
        <v>137</v>
      </c>
      <c r="D55" s="64" t="s">
        <v>2</v>
      </c>
      <c r="E55" s="64" t="s">
        <v>411</v>
      </c>
      <c r="F55" s="64" t="s">
        <v>411</v>
      </c>
      <c r="G55" s="64" t="s">
        <v>411</v>
      </c>
      <c r="H55" s="1" t="s">
        <v>342</v>
      </c>
      <c r="I55" s="55">
        <v>100</v>
      </c>
      <c r="J55" s="6">
        <f t="shared" si="0"/>
        <v>0.9769441187964049</v>
      </c>
    </row>
    <row r="56" spans="1:10" ht="12.75">
      <c r="A56" s="25" t="s">
        <v>513</v>
      </c>
      <c r="B56" s="133" t="s">
        <v>192</v>
      </c>
      <c r="C56" s="1" t="s">
        <v>137</v>
      </c>
      <c r="D56" s="64" t="s">
        <v>2</v>
      </c>
      <c r="E56" s="64" t="s">
        <v>411</v>
      </c>
      <c r="F56" s="64" t="s">
        <v>411</v>
      </c>
      <c r="G56" s="64" t="s">
        <v>411</v>
      </c>
      <c r="H56" s="1" t="s">
        <v>342</v>
      </c>
      <c r="I56" s="55">
        <v>48</v>
      </c>
      <c r="J56" s="6">
        <f t="shared" si="0"/>
        <v>0.46893317702227433</v>
      </c>
    </row>
    <row r="57" spans="1:10" ht="12.75">
      <c r="A57" s="12" t="s">
        <v>77</v>
      </c>
      <c r="B57" s="132" t="s">
        <v>143</v>
      </c>
      <c r="C57" s="4" t="s">
        <v>137</v>
      </c>
      <c r="D57" s="64" t="s">
        <v>2</v>
      </c>
      <c r="E57" s="72" t="s">
        <v>411</v>
      </c>
      <c r="F57" s="72" t="s">
        <v>411</v>
      </c>
      <c r="G57" s="72" t="s">
        <v>411</v>
      </c>
      <c r="H57" s="1" t="s">
        <v>342</v>
      </c>
      <c r="I57" s="53">
        <v>60</v>
      </c>
      <c r="J57" s="6">
        <f t="shared" si="0"/>
        <v>0.5861664712778429</v>
      </c>
    </row>
    <row r="58" spans="1:10" ht="12.75">
      <c r="A58" s="12" t="s">
        <v>553</v>
      </c>
      <c r="B58" s="132" t="s">
        <v>266</v>
      </c>
      <c r="C58" s="4" t="s">
        <v>137</v>
      </c>
      <c r="D58" s="72" t="s">
        <v>411</v>
      </c>
      <c r="E58" s="72" t="s">
        <v>411</v>
      </c>
      <c r="F58" s="72" t="s">
        <v>411</v>
      </c>
      <c r="G58" s="72" t="s">
        <v>411</v>
      </c>
      <c r="H58" s="4" t="s">
        <v>341</v>
      </c>
      <c r="I58" s="5">
        <v>54</v>
      </c>
      <c r="J58" s="6">
        <f>I58/110.23</f>
        <v>0.4898847863558015</v>
      </c>
    </row>
    <row r="59" spans="1:10" ht="12.75">
      <c r="A59" s="12" t="s">
        <v>25</v>
      </c>
      <c r="B59" s="132" t="s">
        <v>267</v>
      </c>
      <c r="C59" s="4" t="s">
        <v>137</v>
      </c>
      <c r="D59" s="72" t="s">
        <v>411</v>
      </c>
      <c r="E59" s="72" t="s">
        <v>412</v>
      </c>
      <c r="F59" s="72" t="s">
        <v>411</v>
      </c>
      <c r="G59" s="72" t="s">
        <v>411</v>
      </c>
      <c r="H59" s="4" t="s">
        <v>341</v>
      </c>
      <c r="I59" s="5">
        <v>37</v>
      </c>
      <c r="J59" s="6">
        <f>I59/110.23</f>
        <v>0.33566179805860474</v>
      </c>
    </row>
    <row r="60" spans="1:10" ht="12.75">
      <c r="A60" s="13" t="s">
        <v>495</v>
      </c>
      <c r="B60" s="22" t="s">
        <v>406</v>
      </c>
      <c r="C60" s="7" t="s">
        <v>137</v>
      </c>
      <c r="D60" s="65" t="s">
        <v>412</v>
      </c>
      <c r="E60" s="65" t="s">
        <v>411</v>
      </c>
      <c r="F60" s="65" t="s">
        <v>411</v>
      </c>
      <c r="G60" s="65" t="s">
        <v>411</v>
      </c>
      <c r="H60" s="4" t="s">
        <v>341</v>
      </c>
      <c r="I60" s="8">
        <v>50</v>
      </c>
      <c r="J60" s="6">
        <f>I60/110.23</f>
        <v>0.4535970244035199</v>
      </c>
    </row>
    <row r="61" spans="1:10" ht="12.75">
      <c r="A61" s="13" t="s">
        <v>479</v>
      </c>
      <c r="B61" s="22" t="s">
        <v>282</v>
      </c>
      <c r="C61" s="7" t="s">
        <v>137</v>
      </c>
      <c r="D61" s="65" t="s">
        <v>412</v>
      </c>
      <c r="E61" s="72" t="s">
        <v>411</v>
      </c>
      <c r="F61" s="65" t="s">
        <v>411</v>
      </c>
      <c r="G61" s="65" t="s">
        <v>412</v>
      </c>
      <c r="H61" s="4" t="s">
        <v>341</v>
      </c>
      <c r="I61" s="8">
        <v>100</v>
      </c>
      <c r="J61" s="6">
        <f>I61/110.23</f>
        <v>0.9071940488070398</v>
      </c>
    </row>
    <row r="62" spans="1:10" ht="12.75">
      <c r="A62" s="13" t="s">
        <v>18</v>
      </c>
      <c r="B62" s="22" t="s">
        <v>294</v>
      </c>
      <c r="C62" s="7" t="s">
        <v>137</v>
      </c>
      <c r="D62" s="72" t="s">
        <v>411</v>
      </c>
      <c r="E62" s="65" t="s">
        <v>411</v>
      </c>
      <c r="F62" s="65" t="s">
        <v>412</v>
      </c>
      <c r="G62" s="65" t="s">
        <v>411</v>
      </c>
      <c r="H62" s="4" t="s">
        <v>341</v>
      </c>
      <c r="I62" s="8">
        <v>100</v>
      </c>
      <c r="J62" s="6">
        <f>I62/110.23</f>
        <v>0.9071940488070398</v>
      </c>
    </row>
    <row r="63" spans="1:10" ht="12.75">
      <c r="A63" s="13"/>
      <c r="B63" s="22"/>
      <c r="C63" s="7"/>
      <c r="D63" s="72"/>
      <c r="E63" s="65"/>
      <c r="F63" s="65"/>
      <c r="G63" s="65"/>
      <c r="H63" s="4"/>
      <c r="I63" s="8"/>
      <c r="J63" s="9"/>
    </row>
    <row r="64" spans="1:10" ht="12.75">
      <c r="A64" s="34"/>
      <c r="B64" s="22"/>
      <c r="C64" s="7"/>
      <c r="D64" s="72"/>
      <c r="E64" s="65"/>
      <c r="F64" s="65"/>
      <c r="G64" s="65"/>
      <c r="H64" s="28" t="s">
        <v>425</v>
      </c>
      <c r="I64" s="8">
        <f>SUM(I52:I57)</f>
        <v>768</v>
      </c>
      <c r="J64" s="35">
        <f>I64/102.36</f>
        <v>7.502930832356389</v>
      </c>
    </row>
    <row r="65" spans="1:10" ht="12.75">
      <c r="A65" s="34"/>
      <c r="B65" s="22"/>
      <c r="C65" s="7"/>
      <c r="D65" s="72"/>
      <c r="E65" s="65"/>
      <c r="F65" s="65"/>
      <c r="G65" s="65"/>
      <c r="H65" s="28" t="s">
        <v>426</v>
      </c>
      <c r="I65" s="8">
        <f>SUM(I58:I62)</f>
        <v>341</v>
      </c>
      <c r="J65" s="6">
        <f>I65/110.23</f>
        <v>3.093531706432006</v>
      </c>
    </row>
    <row r="66" spans="1:10" ht="12.75">
      <c r="A66" s="34"/>
      <c r="B66" s="22"/>
      <c r="C66" s="7"/>
      <c r="D66" s="72"/>
      <c r="E66" s="65"/>
      <c r="F66" s="65"/>
      <c r="G66" s="65"/>
      <c r="H66" s="69" t="s">
        <v>428</v>
      </c>
      <c r="I66" s="30">
        <f>SUM(I52:I62)</f>
        <v>1109</v>
      </c>
      <c r="J66" s="76">
        <f>SUM(J52:J62)</f>
        <v>10.596462538788394</v>
      </c>
    </row>
    <row r="67" spans="1:10" ht="12.75">
      <c r="A67" s="34"/>
      <c r="B67" s="22"/>
      <c r="C67" s="7"/>
      <c r="D67" s="72"/>
      <c r="E67" s="65"/>
      <c r="F67" s="65"/>
      <c r="G67" s="65"/>
      <c r="H67" s="69"/>
      <c r="I67" s="30"/>
      <c r="J67" s="76"/>
    </row>
    <row r="68" spans="1:10" ht="12.75">
      <c r="A68" s="23" t="s">
        <v>352</v>
      </c>
      <c r="B68" s="22"/>
      <c r="C68" s="7"/>
      <c r="D68" s="72"/>
      <c r="E68" s="65"/>
      <c r="F68" s="65"/>
      <c r="G68" s="65"/>
      <c r="H68" s="4"/>
      <c r="I68" s="30"/>
      <c r="J68" s="33"/>
    </row>
    <row r="69" spans="1:10" ht="12.75">
      <c r="A69" s="13"/>
      <c r="B69" s="22"/>
      <c r="C69" s="7"/>
      <c r="D69" s="72"/>
      <c r="E69" s="65"/>
      <c r="F69" s="65"/>
      <c r="G69" s="65"/>
      <c r="H69" s="4"/>
      <c r="I69" s="8"/>
      <c r="J69" s="9"/>
    </row>
    <row r="70" spans="1:10" ht="12.75">
      <c r="A70" s="25" t="s">
        <v>510</v>
      </c>
      <c r="B70" s="133" t="s">
        <v>176</v>
      </c>
      <c r="C70" s="1" t="s">
        <v>177</v>
      </c>
      <c r="D70" s="64" t="s">
        <v>2</v>
      </c>
      <c r="E70" s="64" t="s">
        <v>412</v>
      </c>
      <c r="F70" s="64" t="s">
        <v>411</v>
      </c>
      <c r="G70" s="64" t="s">
        <v>412</v>
      </c>
      <c r="H70" s="1" t="s">
        <v>342</v>
      </c>
      <c r="I70" s="55">
        <v>20</v>
      </c>
      <c r="J70" s="6">
        <f>I70/102.36</f>
        <v>0.19538882375928096</v>
      </c>
    </row>
    <row r="71" spans="1:10" ht="12.75">
      <c r="A71" s="25" t="s">
        <v>84</v>
      </c>
      <c r="B71" s="133" t="s">
        <v>207</v>
      </c>
      <c r="C71" s="1" t="s">
        <v>177</v>
      </c>
      <c r="D71" s="64" t="s">
        <v>2</v>
      </c>
      <c r="E71" s="64" t="s">
        <v>411</v>
      </c>
      <c r="F71" s="64" t="s">
        <v>411</v>
      </c>
      <c r="G71" s="64" t="s">
        <v>411</v>
      </c>
      <c r="H71" s="1" t="s">
        <v>342</v>
      </c>
      <c r="I71" s="55">
        <v>102</v>
      </c>
      <c r="J71" s="6">
        <f>I71/102.36</f>
        <v>0.9964830011723329</v>
      </c>
    </row>
    <row r="72" spans="1:10" ht="12.75">
      <c r="A72" s="12" t="s">
        <v>453</v>
      </c>
      <c r="B72" s="132" t="s">
        <v>254</v>
      </c>
      <c r="C72" s="4" t="s">
        <v>177</v>
      </c>
      <c r="D72" s="72" t="s">
        <v>411</v>
      </c>
      <c r="E72" s="72" t="s">
        <v>412</v>
      </c>
      <c r="F72" s="72" t="s">
        <v>412</v>
      </c>
      <c r="G72" s="72" t="s">
        <v>412</v>
      </c>
      <c r="H72" s="4" t="s">
        <v>341</v>
      </c>
      <c r="I72" s="5">
        <v>88</v>
      </c>
      <c r="J72" s="6">
        <f aca="true" t="shared" si="1" ref="J72:J79">I72/110.23</f>
        <v>0.798330762950195</v>
      </c>
    </row>
    <row r="73" spans="1:10" ht="12.75">
      <c r="A73" s="12" t="s">
        <v>16</v>
      </c>
      <c r="B73" s="132" t="s">
        <v>258</v>
      </c>
      <c r="C73" s="4" t="s">
        <v>177</v>
      </c>
      <c r="D73" s="72" t="s">
        <v>411</v>
      </c>
      <c r="E73" s="72" t="s">
        <v>411</v>
      </c>
      <c r="F73" s="72" t="s">
        <v>411</v>
      </c>
      <c r="G73" s="72" t="s">
        <v>411</v>
      </c>
      <c r="H73" s="4" t="s">
        <v>341</v>
      </c>
      <c r="I73" s="5">
        <v>100</v>
      </c>
      <c r="J73" s="6">
        <f t="shared" si="1"/>
        <v>0.9071940488070398</v>
      </c>
    </row>
    <row r="74" spans="1:10" ht="12.75">
      <c r="A74" s="12" t="s">
        <v>28</v>
      </c>
      <c r="B74" s="132" t="s">
        <v>263</v>
      </c>
      <c r="C74" s="4" t="s">
        <v>177</v>
      </c>
      <c r="D74" s="72" t="s">
        <v>411</v>
      </c>
      <c r="E74" s="72" t="s">
        <v>411</v>
      </c>
      <c r="F74" s="72" t="s">
        <v>412</v>
      </c>
      <c r="G74" s="72" t="s">
        <v>411</v>
      </c>
      <c r="H74" s="4" t="s">
        <v>341</v>
      </c>
      <c r="I74" s="5">
        <v>100</v>
      </c>
      <c r="J74" s="6">
        <f t="shared" si="1"/>
        <v>0.9071940488070398</v>
      </c>
    </row>
    <row r="75" spans="1:10" ht="12.75">
      <c r="A75" s="13" t="s">
        <v>469</v>
      </c>
      <c r="B75" s="22" t="s">
        <v>286</v>
      </c>
      <c r="C75" s="7" t="s">
        <v>345</v>
      </c>
      <c r="D75" s="72" t="s">
        <v>411</v>
      </c>
      <c r="E75" s="65" t="s">
        <v>411</v>
      </c>
      <c r="F75" s="65" t="s">
        <v>411</v>
      </c>
      <c r="G75" s="65" t="s">
        <v>411</v>
      </c>
      <c r="H75" s="4" t="s">
        <v>341</v>
      </c>
      <c r="I75" s="8">
        <v>40</v>
      </c>
      <c r="J75" s="6">
        <f t="shared" si="1"/>
        <v>0.36287761952281594</v>
      </c>
    </row>
    <row r="76" spans="1:10" ht="12.75">
      <c r="A76" s="12" t="s">
        <v>27</v>
      </c>
      <c r="B76" s="132" t="s">
        <v>277</v>
      </c>
      <c r="C76" s="4" t="s">
        <v>177</v>
      </c>
      <c r="D76" s="72" t="s">
        <v>411</v>
      </c>
      <c r="E76" s="72" t="s">
        <v>412</v>
      </c>
      <c r="F76" s="72" t="s">
        <v>412</v>
      </c>
      <c r="G76" s="72" t="s">
        <v>412</v>
      </c>
      <c r="H76" s="4" t="s">
        <v>341</v>
      </c>
      <c r="I76" s="5">
        <v>88</v>
      </c>
      <c r="J76" s="6">
        <f t="shared" si="1"/>
        <v>0.798330762950195</v>
      </c>
    </row>
    <row r="77" spans="1:10" ht="12.75">
      <c r="A77" s="13" t="s">
        <v>477</v>
      </c>
      <c r="B77" s="22" t="s">
        <v>405</v>
      </c>
      <c r="C77" s="7" t="s">
        <v>177</v>
      </c>
      <c r="D77" s="65" t="s">
        <v>412</v>
      </c>
      <c r="E77" s="65" t="s">
        <v>411</v>
      </c>
      <c r="F77" s="65" t="s">
        <v>411</v>
      </c>
      <c r="G77" s="65" t="s">
        <v>411</v>
      </c>
      <c r="H77" s="4" t="s">
        <v>341</v>
      </c>
      <c r="I77" s="8">
        <v>40</v>
      </c>
      <c r="J77" s="6">
        <f t="shared" si="1"/>
        <v>0.36287761952281594</v>
      </c>
    </row>
    <row r="78" spans="1:10" ht="12.75">
      <c r="A78" s="12" t="s">
        <v>21</v>
      </c>
      <c r="B78" s="132" t="s">
        <v>299</v>
      </c>
      <c r="C78" s="4" t="s">
        <v>177</v>
      </c>
      <c r="D78" s="72" t="s">
        <v>411</v>
      </c>
      <c r="E78" s="72" t="s">
        <v>411</v>
      </c>
      <c r="F78" s="72" t="s">
        <v>411</v>
      </c>
      <c r="G78" s="72" t="s">
        <v>411</v>
      </c>
      <c r="H78" s="4" t="s">
        <v>341</v>
      </c>
      <c r="I78" s="5">
        <v>60</v>
      </c>
      <c r="J78" s="6">
        <f t="shared" si="1"/>
        <v>0.5443164292842239</v>
      </c>
    </row>
    <row r="79" spans="1:10" ht="12.75">
      <c r="A79" s="12" t="s">
        <v>498</v>
      </c>
      <c r="B79" s="132" t="s">
        <v>305</v>
      </c>
      <c r="C79" s="4" t="s">
        <v>177</v>
      </c>
      <c r="D79" s="72" t="s">
        <v>411</v>
      </c>
      <c r="E79" s="72" t="s">
        <v>411</v>
      </c>
      <c r="F79" s="72" t="s">
        <v>411</v>
      </c>
      <c r="G79" s="72" t="s">
        <v>411</v>
      </c>
      <c r="H79" s="4" t="s">
        <v>341</v>
      </c>
      <c r="I79" s="5">
        <v>110</v>
      </c>
      <c r="J79" s="6">
        <f t="shared" si="1"/>
        <v>0.9979134536877438</v>
      </c>
    </row>
    <row r="80" spans="1:10" ht="12.75">
      <c r="A80" s="12"/>
      <c r="B80" s="132"/>
      <c r="C80" s="4"/>
      <c r="D80" s="72"/>
      <c r="E80" s="72"/>
      <c r="F80" s="72"/>
      <c r="G80" s="72"/>
      <c r="H80" s="4"/>
      <c r="I80" s="5"/>
      <c r="J80" s="6"/>
    </row>
    <row r="81" spans="1:10" ht="12.75">
      <c r="A81" s="34"/>
      <c r="B81" s="132"/>
      <c r="C81" s="4"/>
      <c r="D81" s="72"/>
      <c r="E81" s="72"/>
      <c r="F81" s="72"/>
      <c r="G81" s="72"/>
      <c r="H81" s="28" t="s">
        <v>425</v>
      </c>
      <c r="I81" s="5">
        <f>SUM(I70:I71)</f>
        <v>122</v>
      </c>
      <c r="J81" s="35">
        <f>I81/102.36</f>
        <v>1.1918718249316138</v>
      </c>
    </row>
    <row r="82" spans="1:10" ht="12.75">
      <c r="A82" s="34"/>
      <c r="B82" s="132"/>
      <c r="C82" s="4"/>
      <c r="D82" s="72"/>
      <c r="E82" s="72"/>
      <c r="F82" s="72"/>
      <c r="G82" s="72"/>
      <c r="H82" s="28" t="s">
        <v>426</v>
      </c>
      <c r="I82" s="5">
        <f>SUM(I72:I79)</f>
        <v>626</v>
      </c>
      <c r="J82" s="6">
        <f>I82/110.23</f>
        <v>5.679034745532069</v>
      </c>
    </row>
    <row r="83" spans="1:10" ht="12.75">
      <c r="A83" s="34"/>
      <c r="B83" s="132"/>
      <c r="C83" s="4"/>
      <c r="D83" s="72"/>
      <c r="E83" s="72"/>
      <c r="F83" s="72"/>
      <c r="G83" s="72"/>
      <c r="H83" s="69" t="s">
        <v>429</v>
      </c>
      <c r="I83" s="29">
        <f>SUM(I70:I79)</f>
        <v>748</v>
      </c>
      <c r="J83" s="33">
        <f>SUM(J70:J79)</f>
        <v>6.870906570463684</v>
      </c>
    </row>
    <row r="84" spans="1:10" ht="12.75">
      <c r="A84" s="34"/>
      <c r="B84" s="132"/>
      <c r="C84" s="4"/>
      <c r="D84" s="72"/>
      <c r="E84" s="72"/>
      <c r="F84" s="72"/>
      <c r="G84" s="72"/>
      <c r="H84" s="4"/>
      <c r="I84" s="29"/>
      <c r="J84" s="33"/>
    </row>
    <row r="85" spans="1:10" ht="12.75">
      <c r="A85" s="23" t="s">
        <v>350</v>
      </c>
      <c r="B85" s="132"/>
      <c r="C85" s="4"/>
      <c r="D85" s="65"/>
      <c r="E85" s="65"/>
      <c r="F85" s="72"/>
      <c r="G85" s="72"/>
      <c r="H85" s="4"/>
      <c r="I85" s="29"/>
      <c r="J85" s="33"/>
    </row>
    <row r="86" spans="1:10" ht="12.75">
      <c r="A86" s="23"/>
      <c r="B86" s="132"/>
      <c r="C86" s="4"/>
      <c r="D86" s="65"/>
      <c r="E86" s="65"/>
      <c r="F86" s="72"/>
      <c r="G86" s="72"/>
      <c r="H86" s="4"/>
      <c r="I86" s="29"/>
      <c r="J86" s="33"/>
    </row>
    <row r="87" spans="1:10" ht="12.75">
      <c r="A87" s="25" t="s">
        <v>48</v>
      </c>
      <c r="B87" s="133" t="s">
        <v>134</v>
      </c>
      <c r="C87" s="1" t="s">
        <v>135</v>
      </c>
      <c r="D87" s="64" t="s">
        <v>2</v>
      </c>
      <c r="E87" s="64" t="s">
        <v>411</v>
      </c>
      <c r="F87" s="64" t="s">
        <v>411</v>
      </c>
      <c r="G87" s="64" t="s">
        <v>411</v>
      </c>
      <c r="H87" s="1" t="s">
        <v>342</v>
      </c>
      <c r="I87" s="55">
        <v>40</v>
      </c>
      <c r="J87" s="6">
        <f aca="true" t="shared" si="2" ref="J87:J112">I87/102.36</f>
        <v>0.3907776475185619</v>
      </c>
    </row>
    <row r="88" spans="1:10" ht="12.75">
      <c r="A88" s="25" t="s">
        <v>49</v>
      </c>
      <c r="B88" s="133" t="s">
        <v>295</v>
      </c>
      <c r="C88" s="1" t="s">
        <v>248</v>
      </c>
      <c r="D88" s="64" t="s">
        <v>2</v>
      </c>
      <c r="E88" s="64" t="s">
        <v>411</v>
      </c>
      <c r="F88" s="64" t="s">
        <v>411</v>
      </c>
      <c r="G88" s="64" t="s">
        <v>411</v>
      </c>
      <c r="H88" s="1" t="s">
        <v>342</v>
      </c>
      <c r="I88" s="55">
        <v>260</v>
      </c>
      <c r="J88" s="6">
        <f t="shared" si="2"/>
        <v>2.5400547088706524</v>
      </c>
    </row>
    <row r="89" spans="1:10" ht="12.75">
      <c r="A89" s="25" t="s">
        <v>49</v>
      </c>
      <c r="B89" s="133" t="s">
        <v>139</v>
      </c>
      <c r="C89" s="1" t="s">
        <v>135</v>
      </c>
      <c r="D89" s="64" t="s">
        <v>2</v>
      </c>
      <c r="E89" s="64" t="s">
        <v>411</v>
      </c>
      <c r="F89" s="64" t="s">
        <v>411</v>
      </c>
      <c r="G89" s="64" t="s">
        <v>411</v>
      </c>
      <c r="H89" s="1" t="s">
        <v>342</v>
      </c>
      <c r="I89" s="55">
        <v>147</v>
      </c>
      <c r="J89" s="6">
        <f t="shared" si="2"/>
        <v>1.436107854630715</v>
      </c>
    </row>
    <row r="90" spans="1:10" ht="25.5">
      <c r="A90" s="25" t="s">
        <v>52</v>
      </c>
      <c r="B90" s="133" t="s">
        <v>145</v>
      </c>
      <c r="C90" s="1" t="s">
        <v>135</v>
      </c>
      <c r="D90" s="64" t="s">
        <v>2</v>
      </c>
      <c r="E90" s="64" t="s">
        <v>411</v>
      </c>
      <c r="F90" s="64" t="s">
        <v>411</v>
      </c>
      <c r="G90" s="64" t="s">
        <v>411</v>
      </c>
      <c r="H90" s="1" t="s">
        <v>342</v>
      </c>
      <c r="I90" s="55">
        <v>52</v>
      </c>
      <c r="J90" s="6">
        <f t="shared" si="2"/>
        <v>0.5080109417741305</v>
      </c>
    </row>
    <row r="91" spans="1:10" ht="12.75">
      <c r="A91" s="25" t="s">
        <v>502</v>
      </c>
      <c r="B91" s="133" t="s">
        <v>149</v>
      </c>
      <c r="C91" s="1" t="s">
        <v>135</v>
      </c>
      <c r="D91" s="64" t="s">
        <v>2</v>
      </c>
      <c r="E91" s="64" t="s">
        <v>411</v>
      </c>
      <c r="F91" s="64" t="s">
        <v>411</v>
      </c>
      <c r="G91" s="64" t="s">
        <v>411</v>
      </c>
      <c r="H91" s="1" t="s">
        <v>342</v>
      </c>
      <c r="I91" s="55">
        <v>35</v>
      </c>
      <c r="J91" s="6">
        <f t="shared" si="2"/>
        <v>0.3419304415787417</v>
      </c>
    </row>
    <row r="92" spans="1:10" ht="12.75">
      <c r="A92" s="25" t="s">
        <v>60</v>
      </c>
      <c r="B92" s="133" t="s">
        <v>157</v>
      </c>
      <c r="C92" s="1" t="s">
        <v>135</v>
      </c>
      <c r="D92" s="64" t="s">
        <v>2</v>
      </c>
      <c r="E92" s="64" t="s">
        <v>411</v>
      </c>
      <c r="F92" s="64" t="s">
        <v>411</v>
      </c>
      <c r="G92" s="64" t="s">
        <v>411</v>
      </c>
      <c r="H92" s="1" t="s">
        <v>342</v>
      </c>
      <c r="I92" s="55">
        <v>50</v>
      </c>
      <c r="J92" s="6">
        <f t="shared" si="2"/>
        <v>0.48847205939820243</v>
      </c>
    </row>
    <row r="93" spans="1:10" ht="12.75">
      <c r="A93" s="25" t="s">
        <v>509</v>
      </c>
      <c r="B93" s="133" t="s">
        <v>168</v>
      </c>
      <c r="C93" s="1" t="s">
        <v>135</v>
      </c>
      <c r="D93" s="64" t="s">
        <v>2</v>
      </c>
      <c r="E93" s="64" t="s">
        <v>411</v>
      </c>
      <c r="F93" s="64" t="s">
        <v>411</v>
      </c>
      <c r="G93" s="64" t="s">
        <v>411</v>
      </c>
      <c r="H93" s="1" t="s">
        <v>342</v>
      </c>
      <c r="I93" s="55">
        <v>60</v>
      </c>
      <c r="J93" s="6">
        <f t="shared" si="2"/>
        <v>0.5861664712778429</v>
      </c>
    </row>
    <row r="94" spans="1:17" ht="12.75">
      <c r="A94" s="25" t="s">
        <v>65</v>
      </c>
      <c r="B94" s="133" t="s">
        <v>172</v>
      </c>
      <c r="C94" s="1" t="s">
        <v>135</v>
      </c>
      <c r="D94" s="64" t="s">
        <v>2</v>
      </c>
      <c r="E94" s="64" t="s">
        <v>411</v>
      </c>
      <c r="F94" s="64" t="s">
        <v>411</v>
      </c>
      <c r="G94" s="64" t="s">
        <v>411</v>
      </c>
      <c r="H94" s="1" t="s">
        <v>342</v>
      </c>
      <c r="I94" s="55">
        <v>50</v>
      </c>
      <c r="J94" s="6">
        <f t="shared" si="2"/>
        <v>0.48847205939820243</v>
      </c>
      <c r="K94" s="72"/>
      <c r="L94" s="72"/>
      <c r="M94" s="72"/>
      <c r="N94" s="4"/>
      <c r="O94" s="4"/>
      <c r="P94" s="5"/>
      <c r="Q94" s="6"/>
    </row>
    <row r="95" spans="1:17" ht="12.75">
      <c r="A95" s="25" t="s">
        <v>510</v>
      </c>
      <c r="B95" s="133" t="s">
        <v>175</v>
      </c>
      <c r="C95" s="1" t="s">
        <v>135</v>
      </c>
      <c r="D95" s="64" t="s">
        <v>2</v>
      </c>
      <c r="E95" s="64" t="s">
        <v>411</v>
      </c>
      <c r="F95" s="64" t="s">
        <v>411</v>
      </c>
      <c r="G95" s="64" t="s">
        <v>411</v>
      </c>
      <c r="H95" s="1" t="s">
        <v>342</v>
      </c>
      <c r="I95" s="55">
        <v>20</v>
      </c>
      <c r="J95" s="6">
        <f t="shared" si="2"/>
        <v>0.19538882375928096</v>
      </c>
      <c r="K95" s="65"/>
      <c r="L95" s="65"/>
      <c r="M95" s="65"/>
      <c r="N95" s="7"/>
      <c r="O95" s="7"/>
      <c r="P95" s="8"/>
      <c r="Q95" s="6"/>
    </row>
    <row r="96" spans="1:17" ht="12.75">
      <c r="A96" s="25" t="s">
        <v>69</v>
      </c>
      <c r="B96" s="133" t="s">
        <v>180</v>
      </c>
      <c r="C96" s="1" t="s">
        <v>135</v>
      </c>
      <c r="D96" s="64" t="s">
        <v>2</v>
      </c>
      <c r="E96" s="64" t="s">
        <v>411</v>
      </c>
      <c r="F96" s="64" t="s">
        <v>411</v>
      </c>
      <c r="G96" s="64" t="s">
        <v>411</v>
      </c>
      <c r="H96" s="1" t="s">
        <v>342</v>
      </c>
      <c r="I96" s="55">
        <v>100</v>
      </c>
      <c r="J96" s="6">
        <f t="shared" si="2"/>
        <v>0.9769441187964049</v>
      </c>
      <c r="K96" s="72"/>
      <c r="L96" s="72"/>
      <c r="M96" s="72"/>
      <c r="N96" s="4"/>
      <c r="O96" s="4"/>
      <c r="P96" s="5"/>
      <c r="Q96" s="6"/>
    </row>
    <row r="97" spans="1:17" ht="12.75">
      <c r="A97" s="25" t="s">
        <v>69</v>
      </c>
      <c r="B97" s="133" t="s">
        <v>181</v>
      </c>
      <c r="C97" s="1" t="s">
        <v>135</v>
      </c>
      <c r="D97" s="64" t="s">
        <v>2</v>
      </c>
      <c r="E97" s="64" t="s">
        <v>411</v>
      </c>
      <c r="F97" s="64" t="s">
        <v>411</v>
      </c>
      <c r="G97" s="64" t="s">
        <v>411</v>
      </c>
      <c r="H97" s="1" t="s">
        <v>342</v>
      </c>
      <c r="I97" s="55">
        <v>100</v>
      </c>
      <c r="J97" s="6">
        <f t="shared" si="2"/>
        <v>0.9769441187964049</v>
      </c>
      <c r="K97" s="65"/>
      <c r="L97" s="65"/>
      <c r="M97" s="65"/>
      <c r="N97" s="7"/>
      <c r="O97" s="7"/>
      <c r="P97" s="8"/>
      <c r="Q97" s="6"/>
    </row>
    <row r="98" spans="1:17" ht="12.75">
      <c r="A98" s="25" t="s">
        <v>512</v>
      </c>
      <c r="B98" s="133" t="s">
        <v>185</v>
      </c>
      <c r="C98" s="1" t="s">
        <v>135</v>
      </c>
      <c r="D98" s="64" t="s">
        <v>2</v>
      </c>
      <c r="E98" s="64" t="s">
        <v>411</v>
      </c>
      <c r="F98" s="64" t="s">
        <v>411</v>
      </c>
      <c r="G98" s="64" t="s">
        <v>411</v>
      </c>
      <c r="H98" s="1" t="s">
        <v>342</v>
      </c>
      <c r="I98" s="55">
        <v>60</v>
      </c>
      <c r="J98" s="6">
        <f t="shared" si="2"/>
        <v>0.5861664712778429</v>
      </c>
      <c r="K98" s="72"/>
      <c r="L98" s="72"/>
      <c r="M98" s="72"/>
      <c r="N98" s="4"/>
      <c r="O98" s="4"/>
      <c r="P98" s="5"/>
      <c r="Q98" s="6"/>
    </row>
    <row r="99" spans="1:17" ht="12.75">
      <c r="A99" s="25" t="s">
        <v>67</v>
      </c>
      <c r="B99" s="133" t="s">
        <v>187</v>
      </c>
      <c r="C99" s="1" t="s">
        <v>135</v>
      </c>
      <c r="D99" s="64" t="s">
        <v>2</v>
      </c>
      <c r="E99" s="64" t="s">
        <v>411</v>
      </c>
      <c r="F99" s="64" t="s">
        <v>411</v>
      </c>
      <c r="G99" s="64" t="s">
        <v>411</v>
      </c>
      <c r="H99" s="1" t="s">
        <v>342</v>
      </c>
      <c r="I99" s="55">
        <v>55</v>
      </c>
      <c r="J99" s="6">
        <f t="shared" si="2"/>
        <v>0.5373192653380227</v>
      </c>
      <c r="K99" s="72"/>
      <c r="L99" s="72"/>
      <c r="M99" s="72"/>
      <c r="N99" s="4"/>
      <c r="O99" s="4"/>
      <c r="P99" s="5"/>
      <c r="Q99" s="6"/>
    </row>
    <row r="100" spans="1:17" ht="12.75">
      <c r="A100" s="25" t="s">
        <v>524</v>
      </c>
      <c r="B100" s="133" t="s">
        <v>193</v>
      </c>
      <c r="C100" s="1" t="s">
        <v>135</v>
      </c>
      <c r="D100" s="64" t="s">
        <v>2</v>
      </c>
      <c r="E100" s="64" t="s">
        <v>411</v>
      </c>
      <c r="F100" s="64" t="s">
        <v>411</v>
      </c>
      <c r="G100" s="64" t="s">
        <v>411</v>
      </c>
      <c r="H100" s="1" t="s">
        <v>342</v>
      </c>
      <c r="I100" s="55">
        <v>50</v>
      </c>
      <c r="J100" s="6">
        <f t="shared" si="2"/>
        <v>0.48847205939820243</v>
      </c>
      <c r="K100" s="65"/>
      <c r="L100" s="65"/>
      <c r="M100" s="65"/>
      <c r="N100" s="7"/>
      <c r="O100" s="7"/>
      <c r="P100" s="8"/>
      <c r="Q100" s="6"/>
    </row>
    <row r="101" spans="1:17" ht="12.75">
      <c r="A101" s="25" t="s">
        <v>75</v>
      </c>
      <c r="B101" s="133" t="s">
        <v>196</v>
      </c>
      <c r="C101" s="1" t="s">
        <v>135</v>
      </c>
      <c r="D101" s="64" t="s">
        <v>2</v>
      </c>
      <c r="E101" s="64" t="s">
        <v>411</v>
      </c>
      <c r="F101" s="64" t="s">
        <v>411</v>
      </c>
      <c r="G101" s="64" t="s">
        <v>411</v>
      </c>
      <c r="H101" s="1" t="s">
        <v>342</v>
      </c>
      <c r="I101" s="55">
        <v>52</v>
      </c>
      <c r="J101" s="6">
        <f t="shared" si="2"/>
        <v>0.5080109417741305</v>
      </c>
      <c r="K101" s="72"/>
      <c r="L101" s="72"/>
      <c r="M101" s="72"/>
      <c r="N101" s="4"/>
      <c r="O101" s="4"/>
      <c r="P101" s="5"/>
      <c r="Q101" s="6"/>
    </row>
    <row r="102" spans="1:17" ht="12.75">
      <c r="A102" s="25" t="s">
        <v>80</v>
      </c>
      <c r="B102" s="133" t="s">
        <v>202</v>
      </c>
      <c r="C102" s="1" t="s">
        <v>135</v>
      </c>
      <c r="D102" s="64" t="s">
        <v>2</v>
      </c>
      <c r="E102" s="64" t="s">
        <v>411</v>
      </c>
      <c r="F102" s="64" t="s">
        <v>411</v>
      </c>
      <c r="G102" s="64" t="s">
        <v>411</v>
      </c>
      <c r="H102" s="1" t="s">
        <v>342</v>
      </c>
      <c r="I102" s="55">
        <v>95</v>
      </c>
      <c r="J102" s="6">
        <f t="shared" si="2"/>
        <v>0.9280969128565846</v>
      </c>
      <c r="K102" s="65"/>
      <c r="L102" s="65"/>
      <c r="M102" s="65"/>
      <c r="N102" s="7"/>
      <c r="O102" s="7"/>
      <c r="P102" s="8"/>
      <c r="Q102" s="6"/>
    </row>
    <row r="103" spans="1:17" ht="12.75">
      <c r="A103" s="25" t="s">
        <v>89</v>
      </c>
      <c r="B103" s="133" t="s">
        <v>214</v>
      </c>
      <c r="C103" s="1" t="s">
        <v>135</v>
      </c>
      <c r="D103" s="64" t="s">
        <v>2</v>
      </c>
      <c r="E103" s="64" t="s">
        <v>411</v>
      </c>
      <c r="F103" s="64" t="s">
        <v>411</v>
      </c>
      <c r="G103" s="64" t="s">
        <v>411</v>
      </c>
      <c r="H103" s="1" t="s">
        <v>342</v>
      </c>
      <c r="I103" s="55">
        <v>55</v>
      </c>
      <c r="J103" s="6">
        <f t="shared" si="2"/>
        <v>0.5373192653380227</v>
      </c>
      <c r="K103" s="72"/>
      <c r="L103" s="72"/>
      <c r="M103" s="65"/>
      <c r="N103" s="7"/>
      <c r="O103" s="7"/>
      <c r="P103" s="8"/>
      <c r="Q103" s="6"/>
    </row>
    <row r="104" spans="1:17" ht="12.75">
      <c r="A104" s="25" t="s">
        <v>516</v>
      </c>
      <c r="B104" s="133" t="s">
        <v>217</v>
      </c>
      <c r="C104" s="1" t="s">
        <v>135</v>
      </c>
      <c r="D104" s="64" t="s">
        <v>2</v>
      </c>
      <c r="E104" s="72" t="s">
        <v>411</v>
      </c>
      <c r="F104" s="72" t="s">
        <v>411</v>
      </c>
      <c r="G104" s="72" t="s">
        <v>411</v>
      </c>
      <c r="H104" s="1" t="s">
        <v>342</v>
      </c>
      <c r="I104" s="55">
        <v>1.5</v>
      </c>
      <c r="J104" s="6">
        <f t="shared" si="2"/>
        <v>0.014654161781946073</v>
      </c>
      <c r="K104" s="72"/>
      <c r="L104" s="72"/>
      <c r="M104" s="72"/>
      <c r="N104" s="4"/>
      <c r="O104" s="4"/>
      <c r="P104" s="5"/>
      <c r="Q104" s="6"/>
    </row>
    <row r="105" spans="1:10" ht="25.5">
      <c r="A105" s="25" t="s">
        <v>92</v>
      </c>
      <c r="B105" s="133" t="s">
        <v>219</v>
      </c>
      <c r="C105" s="1" t="s">
        <v>135</v>
      </c>
      <c r="D105" s="64" t="s">
        <v>2</v>
      </c>
      <c r="E105" s="72" t="s">
        <v>411</v>
      </c>
      <c r="F105" s="72" t="s">
        <v>411</v>
      </c>
      <c r="G105" s="72" t="s">
        <v>411</v>
      </c>
      <c r="H105" s="1" t="s">
        <v>342</v>
      </c>
      <c r="I105" s="55">
        <v>20</v>
      </c>
      <c r="J105" s="6">
        <f t="shared" si="2"/>
        <v>0.19538882375928096</v>
      </c>
    </row>
    <row r="106" spans="1:10" ht="12.75">
      <c r="A106" s="12" t="s">
        <v>95</v>
      </c>
      <c r="B106" s="132" t="s">
        <v>224</v>
      </c>
      <c r="C106" s="4" t="s">
        <v>135</v>
      </c>
      <c r="D106" s="64" t="s">
        <v>2</v>
      </c>
      <c r="E106" s="72" t="s">
        <v>411</v>
      </c>
      <c r="F106" s="72" t="s">
        <v>411</v>
      </c>
      <c r="G106" s="72" t="s">
        <v>411</v>
      </c>
      <c r="H106" s="1" t="s">
        <v>342</v>
      </c>
      <c r="I106" s="53">
        <v>27</v>
      </c>
      <c r="J106" s="6">
        <f t="shared" si="2"/>
        <v>0.2637749120750293</v>
      </c>
    </row>
    <row r="107" spans="1:10" s="15" customFormat="1" ht="12.75">
      <c r="A107" s="25" t="s">
        <v>532</v>
      </c>
      <c r="B107" s="133" t="s">
        <v>227</v>
      </c>
      <c r="C107" s="1" t="s">
        <v>135</v>
      </c>
      <c r="D107" s="64" t="s">
        <v>2</v>
      </c>
      <c r="E107" s="64" t="s">
        <v>411</v>
      </c>
      <c r="F107" s="64" t="s">
        <v>411</v>
      </c>
      <c r="G107" s="64" t="s">
        <v>411</v>
      </c>
      <c r="H107" s="1" t="s">
        <v>342</v>
      </c>
      <c r="I107" s="55">
        <v>22.666667</v>
      </c>
      <c r="J107" s="6">
        <f t="shared" si="2"/>
        <v>0.2214406701836655</v>
      </c>
    </row>
    <row r="108" spans="1:10" ht="12.75">
      <c r="A108" s="25" t="s">
        <v>98</v>
      </c>
      <c r="B108" s="133" t="s">
        <v>230</v>
      </c>
      <c r="C108" s="1" t="s">
        <v>135</v>
      </c>
      <c r="D108" s="64" t="s">
        <v>2</v>
      </c>
      <c r="E108" s="64" t="s">
        <v>411</v>
      </c>
      <c r="F108" s="64" t="s">
        <v>411</v>
      </c>
      <c r="G108" s="64" t="s">
        <v>411</v>
      </c>
      <c r="H108" s="1" t="s">
        <v>342</v>
      </c>
      <c r="I108" s="55">
        <v>49</v>
      </c>
      <c r="J108" s="6">
        <f t="shared" si="2"/>
        <v>0.47870261821023835</v>
      </c>
    </row>
    <row r="109" spans="1:10" ht="12.75">
      <c r="A109" s="13" t="s">
        <v>528</v>
      </c>
      <c r="B109" s="22" t="s">
        <v>306</v>
      </c>
      <c r="C109" s="7" t="s">
        <v>135</v>
      </c>
      <c r="D109" s="64" t="s">
        <v>2</v>
      </c>
      <c r="E109" s="65" t="s">
        <v>411</v>
      </c>
      <c r="F109" s="65" t="s">
        <v>411</v>
      </c>
      <c r="G109" s="65" t="s">
        <v>411</v>
      </c>
      <c r="H109" s="1" t="s">
        <v>342</v>
      </c>
      <c r="I109" s="8">
        <v>100</v>
      </c>
      <c r="J109" s="6">
        <f t="shared" si="2"/>
        <v>0.9769441187964049</v>
      </c>
    </row>
    <row r="110" spans="1:10" ht="12.75">
      <c r="A110" s="25" t="s">
        <v>17</v>
      </c>
      <c r="B110" s="133" t="s">
        <v>238</v>
      </c>
      <c r="C110" s="1" t="s">
        <v>135</v>
      </c>
      <c r="D110" s="64" t="s">
        <v>2</v>
      </c>
      <c r="E110" s="64" t="s">
        <v>411</v>
      </c>
      <c r="F110" s="64" t="s">
        <v>411</v>
      </c>
      <c r="G110" s="64" t="s">
        <v>411</v>
      </c>
      <c r="H110" s="1" t="s">
        <v>342</v>
      </c>
      <c r="I110" s="55">
        <v>110</v>
      </c>
      <c r="J110" s="6">
        <f t="shared" si="2"/>
        <v>1.0746385306760453</v>
      </c>
    </row>
    <row r="111" spans="1:10" ht="12.75">
      <c r="A111" s="25" t="s">
        <v>522</v>
      </c>
      <c r="B111" s="134" t="s">
        <v>239</v>
      </c>
      <c r="C111" s="1" t="s">
        <v>135</v>
      </c>
      <c r="D111" s="64" t="s">
        <v>2</v>
      </c>
      <c r="E111" s="64" t="s">
        <v>411</v>
      </c>
      <c r="F111" s="64" t="s">
        <v>411</v>
      </c>
      <c r="G111" s="64" t="s">
        <v>411</v>
      </c>
      <c r="H111" s="1" t="s">
        <v>342</v>
      </c>
      <c r="I111" s="55">
        <v>52</v>
      </c>
      <c r="J111" s="6">
        <f t="shared" si="2"/>
        <v>0.5080109417741305</v>
      </c>
    </row>
    <row r="112" spans="1:10" ht="12.75">
      <c r="A112" s="25" t="s">
        <v>380</v>
      </c>
      <c r="B112" s="133" t="s">
        <v>245</v>
      </c>
      <c r="C112" s="1" t="s">
        <v>135</v>
      </c>
      <c r="D112" s="64" t="s">
        <v>2</v>
      </c>
      <c r="E112" s="64" t="s">
        <v>411</v>
      </c>
      <c r="F112" s="64" t="s">
        <v>411</v>
      </c>
      <c r="G112" s="64" t="s">
        <v>411</v>
      </c>
      <c r="H112" s="1" t="s">
        <v>342</v>
      </c>
      <c r="I112" s="55">
        <v>5</v>
      </c>
      <c r="J112" s="6">
        <f t="shared" si="2"/>
        <v>0.04884720593982024</v>
      </c>
    </row>
    <row r="113" spans="1:10" ht="12.75">
      <c r="A113" s="12" t="s">
        <v>463</v>
      </c>
      <c r="B113" s="132" t="s">
        <v>252</v>
      </c>
      <c r="C113" s="4" t="s">
        <v>135</v>
      </c>
      <c r="D113" s="72" t="s">
        <v>411</v>
      </c>
      <c r="E113" s="72" t="s">
        <v>411</v>
      </c>
      <c r="F113" s="72" t="s">
        <v>411</v>
      </c>
      <c r="G113" s="72" t="s">
        <v>411</v>
      </c>
      <c r="H113" s="4" t="s">
        <v>341</v>
      </c>
      <c r="I113" s="5">
        <v>100</v>
      </c>
      <c r="J113" s="6">
        <f aca="true" t="shared" si="3" ref="J113:J124">I113/110.23</f>
        <v>0.9071940488070398</v>
      </c>
    </row>
    <row r="114" spans="1:10" ht="12.75">
      <c r="A114" s="12" t="s">
        <v>398</v>
      </c>
      <c r="B114" s="132" t="s">
        <v>423</v>
      </c>
      <c r="C114" s="4" t="s">
        <v>248</v>
      </c>
      <c r="D114" s="65" t="s">
        <v>412</v>
      </c>
      <c r="E114" s="72" t="s">
        <v>411</v>
      </c>
      <c r="F114" s="65" t="s">
        <v>412</v>
      </c>
      <c r="G114" s="72" t="s">
        <v>411</v>
      </c>
      <c r="H114" s="4" t="s">
        <v>341</v>
      </c>
      <c r="I114" s="5">
        <v>100</v>
      </c>
      <c r="J114" s="6">
        <f t="shared" si="3"/>
        <v>0.9071940488070398</v>
      </c>
    </row>
    <row r="115" spans="1:10" ht="12.75">
      <c r="A115" s="12" t="s">
        <v>11</v>
      </c>
      <c r="B115" s="132" t="s">
        <v>274</v>
      </c>
      <c r="C115" s="4" t="s">
        <v>135</v>
      </c>
      <c r="D115" s="72" t="s">
        <v>411</v>
      </c>
      <c r="E115" s="72" t="s">
        <v>411</v>
      </c>
      <c r="F115" s="72" t="s">
        <v>411</v>
      </c>
      <c r="G115" s="72" t="s">
        <v>411</v>
      </c>
      <c r="H115" s="4" t="s">
        <v>341</v>
      </c>
      <c r="I115" s="5">
        <v>50</v>
      </c>
      <c r="J115" s="6">
        <f t="shared" si="3"/>
        <v>0.4535970244035199</v>
      </c>
    </row>
    <row r="116" spans="1:10" ht="12.75">
      <c r="A116" s="13" t="s">
        <v>11</v>
      </c>
      <c r="B116" s="22" t="s">
        <v>275</v>
      </c>
      <c r="C116" s="7" t="s">
        <v>135</v>
      </c>
      <c r="D116" s="65" t="s">
        <v>412</v>
      </c>
      <c r="E116" s="65" t="s">
        <v>411</v>
      </c>
      <c r="F116" s="65" t="s">
        <v>411</v>
      </c>
      <c r="G116" s="65" t="s">
        <v>411</v>
      </c>
      <c r="H116" s="4" t="s">
        <v>341</v>
      </c>
      <c r="I116" s="8">
        <v>50</v>
      </c>
      <c r="J116" s="6">
        <f t="shared" si="3"/>
        <v>0.4535970244035199</v>
      </c>
    </row>
    <row r="117" spans="1:10" ht="12.75">
      <c r="A117" s="13" t="s">
        <v>31</v>
      </c>
      <c r="B117" s="22" t="s">
        <v>295</v>
      </c>
      <c r="C117" s="7" t="s">
        <v>135</v>
      </c>
      <c r="D117" s="72" t="s">
        <v>411</v>
      </c>
      <c r="E117" s="65" t="s">
        <v>411</v>
      </c>
      <c r="F117" s="65" t="s">
        <v>412</v>
      </c>
      <c r="G117" s="65" t="s">
        <v>411</v>
      </c>
      <c r="H117" s="4" t="s">
        <v>341</v>
      </c>
      <c r="I117" s="8">
        <v>45</v>
      </c>
      <c r="J117" s="6">
        <f t="shared" si="3"/>
        <v>0.4082373219631679</v>
      </c>
    </row>
    <row r="118" spans="1:10" ht="12.75">
      <c r="A118" s="12" t="s">
        <v>486</v>
      </c>
      <c r="B118" s="132" t="s">
        <v>298</v>
      </c>
      <c r="C118" s="4" t="s">
        <v>135</v>
      </c>
      <c r="D118" s="72" t="s">
        <v>411</v>
      </c>
      <c r="E118" s="72" t="s">
        <v>411</v>
      </c>
      <c r="F118" s="72" t="s">
        <v>411</v>
      </c>
      <c r="G118" s="72" t="s">
        <v>411</v>
      </c>
      <c r="H118" s="4" t="s">
        <v>341</v>
      </c>
      <c r="I118" s="5">
        <v>60</v>
      </c>
      <c r="J118" s="6">
        <f t="shared" si="3"/>
        <v>0.5443164292842239</v>
      </c>
    </row>
    <row r="119" spans="1:10" ht="12.75">
      <c r="A119" s="12" t="s">
        <v>26</v>
      </c>
      <c r="B119" s="132" t="s">
        <v>499</v>
      </c>
      <c r="C119" s="4" t="s">
        <v>135</v>
      </c>
      <c r="D119" s="72" t="s">
        <v>411</v>
      </c>
      <c r="E119" s="72" t="s">
        <v>411</v>
      </c>
      <c r="F119" s="72" t="s">
        <v>412</v>
      </c>
      <c r="G119" s="72" t="s">
        <v>411</v>
      </c>
      <c r="H119" s="4" t="s">
        <v>341</v>
      </c>
      <c r="I119" s="5">
        <v>50</v>
      </c>
      <c r="J119" s="6">
        <f t="shared" si="3"/>
        <v>0.4535970244035199</v>
      </c>
    </row>
    <row r="120" spans="1:10" ht="12.75">
      <c r="A120" s="13" t="s">
        <v>30</v>
      </c>
      <c r="B120" s="22" t="s">
        <v>303</v>
      </c>
      <c r="C120" s="7" t="s">
        <v>135</v>
      </c>
      <c r="D120" s="72" t="s">
        <v>411</v>
      </c>
      <c r="E120" s="65" t="s">
        <v>411</v>
      </c>
      <c r="F120" s="65" t="s">
        <v>412</v>
      </c>
      <c r="G120" s="65" t="s">
        <v>411</v>
      </c>
      <c r="H120" s="4" t="s">
        <v>341</v>
      </c>
      <c r="I120" s="8">
        <v>110</v>
      </c>
      <c r="J120" s="6">
        <f t="shared" si="3"/>
        <v>0.9979134536877438</v>
      </c>
    </row>
    <row r="121" spans="1:10" ht="12.75">
      <c r="A121" s="12" t="s">
        <v>24</v>
      </c>
      <c r="B121" s="132" t="s">
        <v>238</v>
      </c>
      <c r="C121" s="4" t="s">
        <v>135</v>
      </c>
      <c r="D121" s="72" t="s">
        <v>411</v>
      </c>
      <c r="E121" s="72" t="s">
        <v>411</v>
      </c>
      <c r="F121" s="72" t="s">
        <v>412</v>
      </c>
      <c r="G121" s="72" t="s">
        <v>411</v>
      </c>
      <c r="H121" s="4" t="s">
        <v>341</v>
      </c>
      <c r="I121" s="5">
        <v>100</v>
      </c>
      <c r="J121" s="6">
        <f t="shared" si="3"/>
        <v>0.9071940488070398</v>
      </c>
    </row>
    <row r="122" spans="1:10" ht="12.75">
      <c r="A122" s="13" t="s">
        <v>37</v>
      </c>
      <c r="B122" s="22" t="s">
        <v>308</v>
      </c>
      <c r="C122" s="7" t="s">
        <v>135</v>
      </c>
      <c r="D122" s="65" t="s">
        <v>412</v>
      </c>
      <c r="E122" s="65" t="s">
        <v>411</v>
      </c>
      <c r="F122" s="65" t="s">
        <v>412</v>
      </c>
      <c r="G122" s="65" t="s">
        <v>412</v>
      </c>
      <c r="H122" s="4" t="s">
        <v>341</v>
      </c>
      <c r="I122" s="8">
        <v>100</v>
      </c>
      <c r="J122" s="6">
        <f t="shared" si="3"/>
        <v>0.9071940488070398</v>
      </c>
    </row>
    <row r="123" spans="1:10" ht="12.75">
      <c r="A123" s="12" t="s">
        <v>17</v>
      </c>
      <c r="B123" s="132" t="s">
        <v>311</v>
      </c>
      <c r="C123" s="4" t="s">
        <v>135</v>
      </c>
      <c r="D123" s="72" t="s">
        <v>411</v>
      </c>
      <c r="E123" s="72" t="s">
        <v>411</v>
      </c>
      <c r="F123" s="72" t="s">
        <v>411</v>
      </c>
      <c r="G123" s="72" t="s">
        <v>411</v>
      </c>
      <c r="H123" s="4" t="s">
        <v>341</v>
      </c>
      <c r="I123" s="5">
        <v>110</v>
      </c>
      <c r="J123" s="6">
        <f t="shared" si="3"/>
        <v>0.9979134536877438</v>
      </c>
    </row>
    <row r="124" spans="1:10" ht="12.75">
      <c r="A124" s="13" t="s">
        <v>17</v>
      </c>
      <c r="B124" s="22" t="s">
        <v>312</v>
      </c>
      <c r="C124" s="7" t="s">
        <v>135</v>
      </c>
      <c r="D124" s="72" t="s">
        <v>411</v>
      </c>
      <c r="E124" s="72" t="s">
        <v>411</v>
      </c>
      <c r="F124" s="72" t="s">
        <v>411</v>
      </c>
      <c r="G124" s="65" t="s">
        <v>411</v>
      </c>
      <c r="H124" s="4" t="s">
        <v>341</v>
      </c>
      <c r="I124" s="8">
        <v>110</v>
      </c>
      <c r="J124" s="6">
        <f t="shared" si="3"/>
        <v>0.9979134536877438</v>
      </c>
    </row>
    <row r="125" spans="1:10" ht="12.75">
      <c r="A125" s="12"/>
      <c r="B125" s="132"/>
      <c r="C125" s="4"/>
      <c r="D125" s="72"/>
      <c r="E125" s="72"/>
      <c r="F125" s="72"/>
      <c r="G125" s="72"/>
      <c r="H125" s="4"/>
      <c r="I125" s="5"/>
      <c r="J125" s="6"/>
    </row>
    <row r="126" spans="1:10" ht="12.75">
      <c r="A126" s="34"/>
      <c r="B126" s="22"/>
      <c r="C126" s="7"/>
      <c r="D126" s="65"/>
      <c r="E126" s="65"/>
      <c r="F126" s="65"/>
      <c r="G126" s="65"/>
      <c r="H126" s="28" t="s">
        <v>425</v>
      </c>
      <c r="I126" s="8">
        <f>SUM(I87:I112)</f>
        <v>1668.166667</v>
      </c>
      <c r="J126" s="35">
        <f>I126/102.36</f>
        <v>16.297056144978505</v>
      </c>
    </row>
    <row r="127" spans="1:10" ht="12.75">
      <c r="A127" s="34"/>
      <c r="D127" s="64"/>
      <c r="E127" s="64"/>
      <c r="F127" s="64"/>
      <c r="G127" s="64"/>
      <c r="H127" s="28" t="s">
        <v>426</v>
      </c>
      <c r="I127" s="36">
        <f>SUM(I113:I124)</f>
        <v>985</v>
      </c>
      <c r="J127" s="6">
        <f>I127/110.23</f>
        <v>8.935861380749342</v>
      </c>
    </row>
    <row r="128" spans="1:10" ht="11.25" customHeight="1">
      <c r="A128" s="34"/>
      <c r="B128" s="22"/>
      <c r="C128" s="7"/>
      <c r="D128" s="65"/>
      <c r="E128" s="65"/>
      <c r="F128" s="65"/>
      <c r="G128" s="65"/>
      <c r="H128" s="69" t="s">
        <v>427</v>
      </c>
      <c r="I128" s="30">
        <f>SUM(I87:I124)</f>
        <v>2653.166667</v>
      </c>
      <c r="J128" s="76">
        <f>SUM(J87:J124)</f>
        <v>25.23291752572785</v>
      </c>
    </row>
    <row r="129" spans="1:10" ht="12.75">
      <c r="A129" s="34"/>
      <c r="B129" s="22"/>
      <c r="C129" s="7"/>
      <c r="D129" s="72"/>
      <c r="E129" s="65"/>
      <c r="F129" s="65"/>
      <c r="G129" s="65"/>
      <c r="H129" s="4"/>
      <c r="I129" s="30"/>
      <c r="J129" s="33"/>
    </row>
    <row r="130" spans="1:10" ht="12.75">
      <c r="A130" s="23" t="s">
        <v>353</v>
      </c>
      <c r="B130" s="132"/>
      <c r="C130" s="4"/>
      <c r="D130" s="72"/>
      <c r="E130" s="72"/>
      <c r="F130" s="72"/>
      <c r="G130" s="72"/>
      <c r="H130" s="4"/>
      <c r="I130" s="29"/>
      <c r="J130" s="33"/>
    </row>
    <row r="131" spans="1:10" ht="12.75">
      <c r="A131" s="12"/>
      <c r="B131" s="132"/>
      <c r="C131" s="4"/>
      <c r="D131" s="72"/>
      <c r="E131" s="72"/>
      <c r="F131" s="72"/>
      <c r="G131" s="72"/>
      <c r="H131" s="4"/>
      <c r="I131" s="5"/>
      <c r="J131" s="6"/>
    </row>
    <row r="132" spans="1:10" ht="12.75">
      <c r="A132" s="25" t="s">
        <v>42</v>
      </c>
      <c r="B132" s="133" t="s">
        <v>119</v>
      </c>
      <c r="C132" s="1" t="s">
        <v>120</v>
      </c>
      <c r="D132" s="64" t="s">
        <v>2</v>
      </c>
      <c r="E132" s="64" t="s">
        <v>411</v>
      </c>
      <c r="F132" s="64" t="s">
        <v>411</v>
      </c>
      <c r="G132" s="64" t="s">
        <v>411</v>
      </c>
      <c r="H132" s="1" t="s">
        <v>342</v>
      </c>
      <c r="I132" s="55">
        <v>25</v>
      </c>
      <c r="J132" s="6">
        <f aca="true" t="shared" si="4" ref="J132:J139">I132/102.36</f>
        <v>0.24423602969910121</v>
      </c>
    </row>
    <row r="133" spans="1:10" ht="12.75">
      <c r="A133" s="25" t="s">
        <v>507</v>
      </c>
      <c r="B133" s="133" t="s">
        <v>163</v>
      </c>
      <c r="C133" s="1" t="s">
        <v>120</v>
      </c>
      <c r="D133" s="64" t="s">
        <v>2</v>
      </c>
      <c r="E133" s="64" t="s">
        <v>411</v>
      </c>
      <c r="F133" s="64" t="s">
        <v>411</v>
      </c>
      <c r="G133" s="64" t="s">
        <v>411</v>
      </c>
      <c r="H133" s="1" t="s">
        <v>342</v>
      </c>
      <c r="I133" s="55">
        <v>35</v>
      </c>
      <c r="J133" s="6">
        <f t="shared" si="4"/>
        <v>0.3419304415787417</v>
      </c>
    </row>
    <row r="134" spans="1:10" ht="12.75">
      <c r="A134" s="25" t="s">
        <v>508</v>
      </c>
      <c r="B134" s="133" t="s">
        <v>164</v>
      </c>
      <c r="C134" s="1" t="s">
        <v>120</v>
      </c>
      <c r="D134" s="64" t="s">
        <v>2</v>
      </c>
      <c r="E134" s="64" t="s">
        <v>411</v>
      </c>
      <c r="F134" s="64" t="s">
        <v>411</v>
      </c>
      <c r="G134" s="64" t="s">
        <v>411</v>
      </c>
      <c r="H134" s="1" t="s">
        <v>342</v>
      </c>
      <c r="I134" s="55">
        <v>1.5</v>
      </c>
      <c r="J134" s="6">
        <f t="shared" si="4"/>
        <v>0.014654161781946073</v>
      </c>
    </row>
    <row r="135" spans="1:10" ht="12.75">
      <c r="A135" s="12" t="s">
        <v>77</v>
      </c>
      <c r="B135" s="132" t="s">
        <v>198</v>
      </c>
      <c r="C135" s="4" t="s">
        <v>120</v>
      </c>
      <c r="D135" s="64" t="s">
        <v>2</v>
      </c>
      <c r="E135" s="72" t="s">
        <v>411</v>
      </c>
      <c r="F135" s="72" t="s">
        <v>411</v>
      </c>
      <c r="G135" s="72" t="s">
        <v>411</v>
      </c>
      <c r="H135" s="1" t="s">
        <v>342</v>
      </c>
      <c r="I135" s="53">
        <v>25</v>
      </c>
      <c r="J135" s="6">
        <f t="shared" si="4"/>
        <v>0.24423602969910121</v>
      </c>
    </row>
    <row r="136" spans="1:10" ht="12.75">
      <c r="A136" s="25" t="s">
        <v>517</v>
      </c>
      <c r="B136" s="133" t="s">
        <v>222</v>
      </c>
      <c r="C136" s="1" t="s">
        <v>120</v>
      </c>
      <c r="D136" s="64" t="s">
        <v>2</v>
      </c>
      <c r="E136" s="72" t="s">
        <v>411</v>
      </c>
      <c r="F136" s="72" t="s">
        <v>411</v>
      </c>
      <c r="G136" s="72" t="s">
        <v>411</v>
      </c>
      <c r="H136" s="1" t="s">
        <v>342</v>
      </c>
      <c r="I136" s="55">
        <v>40</v>
      </c>
      <c r="J136" s="6">
        <f t="shared" si="4"/>
        <v>0.3907776475185619</v>
      </c>
    </row>
    <row r="137" spans="1:10" ht="12.75">
      <c r="A137" s="12" t="s">
        <v>96</v>
      </c>
      <c r="B137" s="132" t="s">
        <v>225</v>
      </c>
      <c r="C137" s="4" t="s">
        <v>120</v>
      </c>
      <c r="D137" s="64" t="s">
        <v>2</v>
      </c>
      <c r="E137" s="72" t="s">
        <v>411</v>
      </c>
      <c r="F137" s="72" t="s">
        <v>411</v>
      </c>
      <c r="G137" s="72" t="s">
        <v>411</v>
      </c>
      <c r="H137" s="1" t="s">
        <v>342</v>
      </c>
      <c r="I137" s="53">
        <v>12</v>
      </c>
      <c r="J137" s="6">
        <f t="shared" si="4"/>
        <v>0.11723329425556858</v>
      </c>
    </row>
    <row r="138" spans="1:10" ht="12.75">
      <c r="A138" s="25" t="s">
        <v>100</v>
      </c>
      <c r="B138" s="133" t="s">
        <v>235</v>
      </c>
      <c r="C138" s="1" t="s">
        <v>120</v>
      </c>
      <c r="D138" s="64" t="s">
        <v>2</v>
      </c>
      <c r="E138" s="64" t="s">
        <v>411</v>
      </c>
      <c r="F138" s="64" t="s">
        <v>411</v>
      </c>
      <c r="G138" s="64" t="s">
        <v>411</v>
      </c>
      <c r="H138" s="1" t="s">
        <v>342</v>
      </c>
      <c r="I138" s="55">
        <v>48</v>
      </c>
      <c r="J138" s="6">
        <f t="shared" si="4"/>
        <v>0.46893317702227433</v>
      </c>
    </row>
    <row r="139" spans="1:10" ht="12.75">
      <c r="A139" s="25" t="s">
        <v>102</v>
      </c>
      <c r="B139" s="134" t="s">
        <v>1</v>
      </c>
      <c r="C139" s="1" t="s">
        <v>120</v>
      </c>
      <c r="D139" s="64" t="s">
        <v>2</v>
      </c>
      <c r="E139" s="64" t="s">
        <v>411</v>
      </c>
      <c r="F139" s="64" t="s">
        <v>411</v>
      </c>
      <c r="G139" s="64" t="s">
        <v>411</v>
      </c>
      <c r="H139" s="1" t="s">
        <v>342</v>
      </c>
      <c r="I139" s="55">
        <v>45</v>
      </c>
      <c r="J139" s="6">
        <f t="shared" si="4"/>
        <v>0.4396248534583822</v>
      </c>
    </row>
    <row r="140" spans="1:10" ht="12.75">
      <c r="A140" s="13" t="s">
        <v>464</v>
      </c>
      <c r="B140" s="22" t="s">
        <v>257</v>
      </c>
      <c r="C140" s="7" t="s">
        <v>120</v>
      </c>
      <c r="D140" s="65" t="s">
        <v>411</v>
      </c>
      <c r="E140" s="65" t="s">
        <v>411</v>
      </c>
      <c r="F140" s="65" t="s">
        <v>411</v>
      </c>
      <c r="G140" s="65" t="s">
        <v>412</v>
      </c>
      <c r="H140" s="4" t="s">
        <v>341</v>
      </c>
      <c r="I140" s="8">
        <v>110</v>
      </c>
      <c r="J140" s="6">
        <f>I140/110.23</f>
        <v>0.9979134536877438</v>
      </c>
    </row>
    <row r="141" spans="1:10" ht="12.75">
      <c r="A141" s="13" t="s">
        <v>466</v>
      </c>
      <c r="B141" s="22" t="s">
        <v>225</v>
      </c>
      <c r="C141" s="7" t="s">
        <v>120</v>
      </c>
      <c r="D141" s="65" t="s">
        <v>412</v>
      </c>
      <c r="E141" s="65" t="s">
        <v>411</v>
      </c>
      <c r="F141" s="65" t="s">
        <v>411</v>
      </c>
      <c r="G141" s="65" t="s">
        <v>411</v>
      </c>
      <c r="H141" s="4" t="s">
        <v>341</v>
      </c>
      <c r="I141" s="8">
        <v>55</v>
      </c>
      <c r="J141" s="6">
        <f>I141/110.23</f>
        <v>0.4989567268438719</v>
      </c>
    </row>
    <row r="142" spans="1:10" ht="12.75">
      <c r="A142" s="12" t="s">
        <v>474</v>
      </c>
      <c r="B142" s="132" t="s">
        <v>272</v>
      </c>
      <c r="C142" s="4" t="s">
        <v>120</v>
      </c>
      <c r="D142" s="72" t="s">
        <v>411</v>
      </c>
      <c r="E142" s="72" t="s">
        <v>412</v>
      </c>
      <c r="F142" s="72" t="s">
        <v>411</v>
      </c>
      <c r="G142" s="72" t="s">
        <v>411</v>
      </c>
      <c r="H142" s="4" t="s">
        <v>341</v>
      </c>
      <c r="I142" s="5">
        <v>55</v>
      </c>
      <c r="J142" s="6">
        <f>I142/110.23</f>
        <v>0.4989567268438719</v>
      </c>
    </row>
    <row r="143" spans="1:10" ht="12.75">
      <c r="A143" s="12" t="s">
        <v>534</v>
      </c>
      <c r="B143" s="132" t="s">
        <v>273</v>
      </c>
      <c r="C143" s="4" t="s">
        <v>120</v>
      </c>
      <c r="D143" s="72" t="s">
        <v>411</v>
      </c>
      <c r="E143" s="72" t="s">
        <v>412</v>
      </c>
      <c r="F143" s="72" t="s">
        <v>411</v>
      </c>
      <c r="G143" s="72" t="s">
        <v>411</v>
      </c>
      <c r="H143" s="4" t="s">
        <v>341</v>
      </c>
      <c r="I143" s="5">
        <v>20</v>
      </c>
      <c r="J143" s="6">
        <f>I143/110.23</f>
        <v>0.18143880976140797</v>
      </c>
    </row>
    <row r="144" spans="1:10" ht="12.75">
      <c r="A144" s="12"/>
      <c r="B144" s="132"/>
      <c r="C144" s="4"/>
      <c r="D144" s="72"/>
      <c r="E144" s="72"/>
      <c r="F144" s="72"/>
      <c r="G144" s="72"/>
      <c r="H144" s="4"/>
      <c r="I144" s="5"/>
      <c r="J144" s="6"/>
    </row>
    <row r="145" spans="1:10" ht="12.75">
      <c r="A145" s="34"/>
      <c r="B145" s="132"/>
      <c r="C145" s="4"/>
      <c r="D145" s="72"/>
      <c r="E145" s="72"/>
      <c r="F145" s="72"/>
      <c r="G145" s="72"/>
      <c r="H145" s="28" t="s">
        <v>425</v>
      </c>
      <c r="I145" s="5">
        <f>SUM(I132:I139)</f>
        <v>231.5</v>
      </c>
      <c r="J145" s="35">
        <f>I145/102.36</f>
        <v>2.261625635013677</v>
      </c>
    </row>
    <row r="146" spans="1:10" ht="12.75">
      <c r="A146" s="34"/>
      <c r="B146" s="132"/>
      <c r="C146" s="4"/>
      <c r="D146" s="72"/>
      <c r="E146" s="72"/>
      <c r="F146" s="72"/>
      <c r="G146" s="72"/>
      <c r="H146" s="28" t="s">
        <v>426</v>
      </c>
      <c r="I146" s="5">
        <f>SUM(I140:I143)</f>
        <v>240</v>
      </c>
      <c r="J146" s="6">
        <f>I146/110.23</f>
        <v>2.1772657171368954</v>
      </c>
    </row>
    <row r="147" spans="1:10" ht="12.75">
      <c r="A147" s="34"/>
      <c r="B147" s="132"/>
      <c r="C147" s="4"/>
      <c r="D147" s="72"/>
      <c r="E147" s="72"/>
      <c r="F147" s="72"/>
      <c r="G147" s="72"/>
      <c r="H147" s="69" t="s">
        <v>430</v>
      </c>
      <c r="I147" s="29">
        <f>SUM(I132:I143)</f>
        <v>471.5</v>
      </c>
      <c r="J147" s="97">
        <f>SUM(J132:J143)</f>
        <v>4.4388913521505735</v>
      </c>
    </row>
    <row r="148" spans="1:10" ht="12.75">
      <c r="A148" s="34"/>
      <c r="B148" s="132"/>
      <c r="C148" s="4"/>
      <c r="D148" s="72"/>
      <c r="E148" s="72"/>
      <c r="F148" s="72"/>
      <c r="G148" s="72"/>
      <c r="H148" s="4"/>
      <c r="I148" s="29"/>
      <c r="J148" s="33"/>
    </row>
    <row r="149" spans="1:10" ht="12.75">
      <c r="A149" s="23" t="s">
        <v>371</v>
      </c>
      <c r="B149" s="132"/>
      <c r="C149" s="4"/>
      <c r="D149" s="72"/>
      <c r="E149" s="72"/>
      <c r="F149" s="72"/>
      <c r="G149" s="72"/>
      <c r="H149" s="4"/>
      <c r="I149" s="29"/>
      <c r="J149" s="33"/>
    </row>
    <row r="150" spans="1:10" ht="12.75">
      <c r="A150" s="12"/>
      <c r="B150" s="132"/>
      <c r="C150" s="4"/>
      <c r="D150" s="72"/>
      <c r="E150" s="72"/>
      <c r="F150" s="72"/>
      <c r="G150" s="72"/>
      <c r="H150" s="4"/>
      <c r="I150" s="5"/>
      <c r="J150" s="6"/>
    </row>
    <row r="151" spans="1:10" ht="12.75">
      <c r="A151" s="25" t="s">
        <v>58</v>
      </c>
      <c r="B151" s="133" t="s">
        <v>154</v>
      </c>
      <c r="C151" s="1" t="s">
        <v>155</v>
      </c>
      <c r="D151" s="64" t="s">
        <v>2</v>
      </c>
      <c r="E151" s="64" t="s">
        <v>411</v>
      </c>
      <c r="F151" s="64" t="s">
        <v>411</v>
      </c>
      <c r="G151" s="64" t="s">
        <v>411</v>
      </c>
      <c r="H151" s="1" t="s">
        <v>342</v>
      </c>
      <c r="I151" s="55">
        <v>33</v>
      </c>
      <c r="J151" s="6">
        <f>I151/102.36</f>
        <v>0.3223915592028136</v>
      </c>
    </row>
    <row r="152" spans="1:10" ht="12.75">
      <c r="A152" s="25" t="s">
        <v>90</v>
      </c>
      <c r="B152" s="133" t="s">
        <v>216</v>
      </c>
      <c r="C152" s="1" t="s">
        <v>155</v>
      </c>
      <c r="D152" s="64" t="s">
        <v>2</v>
      </c>
      <c r="E152" s="64" t="s">
        <v>411</v>
      </c>
      <c r="F152" s="64" t="s">
        <v>411</v>
      </c>
      <c r="G152" s="64" t="s">
        <v>411</v>
      </c>
      <c r="H152" s="1" t="s">
        <v>342</v>
      </c>
      <c r="I152" s="55">
        <v>3.0333</v>
      </c>
      <c r="J152" s="6">
        <f>I152/102.36</f>
        <v>0.02963364595545135</v>
      </c>
    </row>
    <row r="153" spans="1:10" ht="12.75">
      <c r="A153" s="12" t="s">
        <v>19</v>
      </c>
      <c r="B153" s="132" t="s">
        <v>288</v>
      </c>
      <c r="C153" s="4" t="s">
        <v>155</v>
      </c>
      <c r="D153" s="72" t="s">
        <v>412</v>
      </c>
      <c r="E153" s="72" t="s">
        <v>412</v>
      </c>
      <c r="F153" s="72" t="s">
        <v>412</v>
      </c>
      <c r="G153" s="72" t="s">
        <v>411</v>
      </c>
      <c r="H153" s="4" t="s">
        <v>341</v>
      </c>
      <c r="I153" s="5">
        <v>50</v>
      </c>
      <c r="J153" s="6">
        <f>I153/110.23</f>
        <v>0.4535970244035199</v>
      </c>
    </row>
    <row r="154" spans="1:10" ht="12.75">
      <c r="A154" s="12"/>
      <c r="B154" s="132"/>
      <c r="C154" s="4"/>
      <c r="D154" s="72"/>
      <c r="E154" s="72"/>
      <c r="F154" s="72"/>
      <c r="G154" s="72"/>
      <c r="H154" s="4"/>
      <c r="I154" s="5"/>
      <c r="J154" s="6"/>
    </row>
    <row r="155" spans="1:10" ht="12.75">
      <c r="A155" s="34"/>
      <c r="B155" s="132"/>
      <c r="C155" s="4"/>
      <c r="D155" s="72"/>
      <c r="E155" s="72"/>
      <c r="F155" s="72"/>
      <c r="G155" s="72"/>
      <c r="H155" s="28" t="s">
        <v>425</v>
      </c>
      <c r="I155" s="5">
        <f>SUM(I151:I152)</f>
        <v>36.0333</v>
      </c>
      <c r="J155" s="6">
        <f>I155/102.36</f>
        <v>0.3520252051582649</v>
      </c>
    </row>
    <row r="156" spans="1:10" ht="12.75">
      <c r="A156" s="34"/>
      <c r="B156" s="132"/>
      <c r="C156" s="4"/>
      <c r="D156" s="72"/>
      <c r="E156" s="72"/>
      <c r="F156" s="72"/>
      <c r="G156" s="72"/>
      <c r="H156" s="28" t="s">
        <v>426</v>
      </c>
      <c r="I156" s="5">
        <v>50</v>
      </c>
      <c r="J156" s="6">
        <f>I156/110.23</f>
        <v>0.4535970244035199</v>
      </c>
    </row>
    <row r="157" spans="1:10" ht="12.75">
      <c r="A157" s="34"/>
      <c r="B157" s="132"/>
      <c r="C157" s="4"/>
      <c r="D157" s="72"/>
      <c r="E157" s="72"/>
      <c r="F157" s="72"/>
      <c r="G157" s="72"/>
      <c r="H157" s="69" t="s">
        <v>431</v>
      </c>
      <c r="I157" s="29">
        <f>SUM(I151:I153)</f>
        <v>86.0333</v>
      </c>
      <c r="J157" s="33">
        <f>SUM(J151:J153)</f>
        <v>0.8056222295617849</v>
      </c>
    </row>
    <row r="158" spans="1:10" ht="12.75">
      <c r="A158" s="34"/>
      <c r="B158" s="132"/>
      <c r="C158" s="4"/>
      <c r="D158" s="72"/>
      <c r="E158" s="72"/>
      <c r="F158" s="72"/>
      <c r="G158" s="72"/>
      <c r="H158" s="4"/>
      <c r="I158" s="29"/>
      <c r="J158" s="33"/>
    </row>
    <row r="159" spans="1:10" ht="12.75">
      <c r="A159" s="23" t="s">
        <v>354</v>
      </c>
      <c r="B159" s="132"/>
      <c r="C159" s="4"/>
      <c r="D159" s="72"/>
      <c r="E159" s="72"/>
      <c r="F159" s="72"/>
      <c r="G159" s="72"/>
      <c r="H159" s="4"/>
      <c r="I159" s="29"/>
      <c r="J159" s="33"/>
    </row>
    <row r="160" spans="1:10" ht="12.75">
      <c r="A160" s="12"/>
      <c r="B160" s="132"/>
      <c r="C160" s="4"/>
      <c r="D160" s="72"/>
      <c r="E160" s="72"/>
      <c r="F160" s="72"/>
      <c r="G160" s="72"/>
      <c r="H160" s="4"/>
      <c r="I160" s="5"/>
      <c r="J160" s="6"/>
    </row>
    <row r="161" spans="1:10" ht="12.75">
      <c r="A161" s="25" t="s">
        <v>78</v>
      </c>
      <c r="B161" s="133" t="s">
        <v>199</v>
      </c>
      <c r="C161" s="1" t="s">
        <v>200</v>
      </c>
      <c r="D161" s="64" t="s">
        <v>2</v>
      </c>
      <c r="E161" s="64" t="s">
        <v>411</v>
      </c>
      <c r="F161" s="64" t="s">
        <v>411</v>
      </c>
      <c r="G161" s="64" t="s">
        <v>411</v>
      </c>
      <c r="H161" s="1" t="s">
        <v>342</v>
      </c>
      <c r="I161" s="55">
        <v>50</v>
      </c>
      <c r="J161" s="6">
        <f>I161/102.36</f>
        <v>0.48847205939820243</v>
      </c>
    </row>
    <row r="162" spans="1:10" ht="12.75">
      <c r="A162" s="25" t="s">
        <v>99</v>
      </c>
      <c r="B162" s="133" t="s">
        <v>233</v>
      </c>
      <c r="C162" s="1" t="s">
        <v>200</v>
      </c>
      <c r="D162" s="64" t="s">
        <v>2</v>
      </c>
      <c r="E162" s="64" t="s">
        <v>411</v>
      </c>
      <c r="F162" s="64" t="s">
        <v>411</v>
      </c>
      <c r="G162" s="64" t="s">
        <v>411</v>
      </c>
      <c r="H162" s="1" t="s">
        <v>342</v>
      </c>
      <c r="I162" s="55">
        <v>55</v>
      </c>
      <c r="J162" s="6">
        <f>I162/102.36</f>
        <v>0.5373192653380227</v>
      </c>
    </row>
    <row r="163" spans="1:10" ht="12.75">
      <c r="A163" s="25" t="s">
        <v>527</v>
      </c>
      <c r="B163" s="133" t="s">
        <v>533</v>
      </c>
      <c r="C163" s="1" t="s">
        <v>200</v>
      </c>
      <c r="D163" s="64" t="s">
        <v>2</v>
      </c>
      <c r="E163" s="64" t="s">
        <v>411</v>
      </c>
      <c r="F163" s="64" t="s">
        <v>411</v>
      </c>
      <c r="G163" s="64" t="s">
        <v>411</v>
      </c>
      <c r="H163" s="1" t="s">
        <v>342</v>
      </c>
      <c r="I163" s="55">
        <v>50</v>
      </c>
      <c r="J163" s="6">
        <f>I163/102.36</f>
        <v>0.48847205939820243</v>
      </c>
    </row>
    <row r="164" spans="1:10" ht="12.75">
      <c r="A164" s="13" t="s">
        <v>402</v>
      </c>
      <c r="B164" s="22" t="s">
        <v>403</v>
      </c>
      <c r="C164" s="7" t="s">
        <v>372</v>
      </c>
      <c r="D164" s="65" t="s">
        <v>412</v>
      </c>
      <c r="E164" s="72" t="s">
        <v>411</v>
      </c>
      <c r="F164" s="65" t="s">
        <v>412</v>
      </c>
      <c r="G164" s="65" t="s">
        <v>412</v>
      </c>
      <c r="H164" s="4" t="s">
        <v>341</v>
      </c>
      <c r="I164" s="8">
        <v>50</v>
      </c>
      <c r="J164" s="6">
        <f>I164/110.23</f>
        <v>0.4535970244035199</v>
      </c>
    </row>
    <row r="165" spans="1:10" ht="12.75">
      <c r="A165" s="13" t="s">
        <v>480</v>
      </c>
      <c r="B165" s="22" t="s">
        <v>285</v>
      </c>
      <c r="C165" s="7" t="s">
        <v>200</v>
      </c>
      <c r="D165" s="65" t="s">
        <v>412</v>
      </c>
      <c r="E165" s="65" t="s">
        <v>411</v>
      </c>
      <c r="F165" s="65" t="s">
        <v>411</v>
      </c>
      <c r="G165" s="65" t="s">
        <v>411</v>
      </c>
      <c r="H165" s="4" t="s">
        <v>341</v>
      </c>
      <c r="I165" s="8">
        <v>57</v>
      </c>
      <c r="J165" s="6">
        <f>I165/110.23</f>
        <v>0.5171006078200127</v>
      </c>
    </row>
    <row r="166" spans="1:10" ht="12.75">
      <c r="A166" s="13"/>
      <c r="B166" s="22"/>
      <c r="C166" s="7"/>
      <c r="D166" s="65"/>
      <c r="E166" s="65"/>
      <c r="F166" s="65"/>
      <c r="G166" s="65"/>
      <c r="H166" s="4"/>
      <c r="I166" s="8"/>
      <c r="J166" s="6"/>
    </row>
    <row r="167" spans="1:10" ht="12.75">
      <c r="A167" s="34"/>
      <c r="B167" s="22"/>
      <c r="C167" s="7"/>
      <c r="D167" s="65"/>
      <c r="E167" s="65"/>
      <c r="F167" s="65"/>
      <c r="G167" s="65"/>
      <c r="H167" s="28" t="s">
        <v>425</v>
      </c>
      <c r="I167" s="8">
        <f>SUM(I161:I163)</f>
        <v>155</v>
      </c>
      <c r="J167" s="9">
        <f>I167/102.36</f>
        <v>1.5142633841344275</v>
      </c>
    </row>
    <row r="168" spans="1:10" ht="12.75">
      <c r="A168" s="34"/>
      <c r="B168" s="22"/>
      <c r="C168" s="7"/>
      <c r="D168" s="65"/>
      <c r="E168" s="65"/>
      <c r="F168" s="65"/>
      <c r="G168" s="65"/>
      <c r="H168" s="28" t="s">
        <v>426</v>
      </c>
      <c r="I168" s="8">
        <f>SUM(I164:I165)</f>
        <v>107</v>
      </c>
      <c r="J168" s="6">
        <f>I168/110.23</f>
        <v>0.9706976322235326</v>
      </c>
    </row>
    <row r="169" spans="1:10" ht="12.75">
      <c r="A169" s="34"/>
      <c r="B169" s="22"/>
      <c r="C169" s="7"/>
      <c r="D169" s="65"/>
      <c r="E169" s="65"/>
      <c r="F169" s="65"/>
      <c r="G169" s="65"/>
      <c r="H169" s="69" t="s">
        <v>432</v>
      </c>
      <c r="I169" s="30">
        <f>SUM(I161:I165)</f>
        <v>262</v>
      </c>
      <c r="J169" s="76">
        <f>SUM(J161:J165)</f>
        <v>2.48496101635796</v>
      </c>
    </row>
    <row r="170" spans="1:10" ht="12.75">
      <c r="A170" s="34"/>
      <c r="B170" s="22"/>
      <c r="C170" s="7"/>
      <c r="D170" s="65"/>
      <c r="E170" s="65"/>
      <c r="F170" s="65"/>
      <c r="G170" s="65"/>
      <c r="H170" s="4"/>
      <c r="I170" s="33"/>
      <c r="J170" s="33"/>
    </row>
    <row r="171" spans="1:10" ht="12.75">
      <c r="A171" s="23" t="s">
        <v>355</v>
      </c>
      <c r="B171" s="22"/>
      <c r="C171" s="7"/>
      <c r="D171" s="65"/>
      <c r="E171" s="65"/>
      <c r="F171" s="65"/>
      <c r="G171" s="65"/>
      <c r="H171" s="4"/>
      <c r="I171" s="30"/>
      <c r="J171" s="33"/>
    </row>
    <row r="172" spans="1:10" ht="12.75">
      <c r="A172" s="13"/>
      <c r="B172" s="22"/>
      <c r="C172" s="7"/>
      <c r="D172" s="65"/>
      <c r="E172" s="65"/>
      <c r="F172" s="65"/>
      <c r="G172" s="65"/>
      <c r="H172" s="4"/>
      <c r="I172" s="8"/>
      <c r="J172" s="9"/>
    </row>
    <row r="173" spans="1:10" ht="12.75">
      <c r="A173" s="25" t="s">
        <v>46</v>
      </c>
      <c r="B173" s="133" t="s">
        <v>128</v>
      </c>
      <c r="C173" s="1" t="s">
        <v>129</v>
      </c>
      <c r="D173" s="64" t="s">
        <v>2</v>
      </c>
      <c r="E173" s="64" t="s">
        <v>411</v>
      </c>
      <c r="F173" s="64" t="s">
        <v>411</v>
      </c>
      <c r="G173" s="64" t="s">
        <v>411</v>
      </c>
      <c r="H173" s="1" t="s">
        <v>342</v>
      </c>
      <c r="I173" s="55">
        <v>40</v>
      </c>
      <c r="J173" s="6">
        <f aca="true" t="shared" si="5" ref="J173:J188">I173/102.36</f>
        <v>0.3907776475185619</v>
      </c>
    </row>
    <row r="174" spans="1:10" ht="12.75">
      <c r="A174" s="25" t="s">
        <v>47</v>
      </c>
      <c r="B174" s="133" t="s">
        <v>130</v>
      </c>
      <c r="C174" s="1" t="s">
        <v>129</v>
      </c>
      <c r="D174" s="64" t="s">
        <v>2</v>
      </c>
      <c r="E174" s="64" t="s">
        <v>411</v>
      </c>
      <c r="F174" s="64" t="s">
        <v>411</v>
      </c>
      <c r="G174" s="64" t="s">
        <v>411</v>
      </c>
      <c r="H174" s="1" t="s">
        <v>342</v>
      </c>
      <c r="I174" s="55">
        <v>21</v>
      </c>
      <c r="J174" s="6">
        <f t="shared" si="5"/>
        <v>0.205158264947245</v>
      </c>
    </row>
    <row r="175" spans="1:10" ht="12.75">
      <c r="A175" s="25" t="s">
        <v>4</v>
      </c>
      <c r="B175" s="133" t="s">
        <v>133</v>
      </c>
      <c r="C175" s="1" t="s">
        <v>129</v>
      </c>
      <c r="D175" s="64" t="s">
        <v>2</v>
      </c>
      <c r="E175" s="64" t="s">
        <v>411</v>
      </c>
      <c r="F175" s="64" t="s">
        <v>411</v>
      </c>
      <c r="G175" s="64" t="s">
        <v>411</v>
      </c>
      <c r="H175" s="1" t="s">
        <v>342</v>
      </c>
      <c r="I175" s="55">
        <v>35</v>
      </c>
      <c r="J175" s="6">
        <f t="shared" si="5"/>
        <v>0.3419304415787417</v>
      </c>
    </row>
    <row r="176" spans="1:10" ht="12.75">
      <c r="A176" s="25" t="s">
        <v>49</v>
      </c>
      <c r="B176" s="133" t="s">
        <v>141</v>
      </c>
      <c r="C176" s="1" t="s">
        <v>129</v>
      </c>
      <c r="D176" s="64" t="s">
        <v>2</v>
      </c>
      <c r="E176" s="64" t="s">
        <v>411</v>
      </c>
      <c r="F176" s="64" t="s">
        <v>411</v>
      </c>
      <c r="G176" s="64" t="s">
        <v>411</v>
      </c>
      <c r="H176" s="1" t="s">
        <v>342</v>
      </c>
      <c r="I176" s="55">
        <v>40</v>
      </c>
      <c r="J176" s="6">
        <f t="shared" si="5"/>
        <v>0.3907776475185619</v>
      </c>
    </row>
    <row r="177" spans="1:10" ht="12.75">
      <c r="A177" s="25" t="s">
        <v>530</v>
      </c>
      <c r="B177" s="133" t="s">
        <v>148</v>
      </c>
      <c r="C177" s="1" t="s">
        <v>129</v>
      </c>
      <c r="D177" s="64" t="s">
        <v>2</v>
      </c>
      <c r="E177" s="64" t="s">
        <v>411</v>
      </c>
      <c r="F177" s="64" t="s">
        <v>411</v>
      </c>
      <c r="G177" s="64" t="s">
        <v>411</v>
      </c>
      <c r="H177" s="1" t="s">
        <v>342</v>
      </c>
      <c r="I177" s="55">
        <v>40</v>
      </c>
      <c r="J177" s="6">
        <f t="shared" si="5"/>
        <v>0.3907776475185619</v>
      </c>
    </row>
    <row r="178" spans="1:10" ht="12.75">
      <c r="A178" s="25" t="s">
        <v>503</v>
      </c>
      <c r="B178" s="133" t="s">
        <v>151</v>
      </c>
      <c r="C178" s="1" t="s">
        <v>129</v>
      </c>
      <c r="D178" s="64" t="s">
        <v>2</v>
      </c>
      <c r="E178" s="64" t="s">
        <v>411</v>
      </c>
      <c r="F178" s="64" t="s">
        <v>411</v>
      </c>
      <c r="G178" s="64" t="s">
        <v>411</v>
      </c>
      <c r="H178" s="1" t="s">
        <v>342</v>
      </c>
      <c r="I178" s="55">
        <v>20.8333</v>
      </c>
      <c r="J178" s="6">
        <f t="shared" si="5"/>
        <v>0.20352969910121144</v>
      </c>
    </row>
    <row r="179" spans="1:10" ht="12.75">
      <c r="A179" s="25" t="s">
        <v>505</v>
      </c>
      <c r="B179" s="133" t="s">
        <v>153</v>
      </c>
      <c r="C179" s="1" t="s">
        <v>129</v>
      </c>
      <c r="D179" s="64" t="s">
        <v>2</v>
      </c>
      <c r="E179" s="64" t="s">
        <v>411</v>
      </c>
      <c r="F179" s="64" t="s">
        <v>411</v>
      </c>
      <c r="G179" s="64" t="s">
        <v>411</v>
      </c>
      <c r="H179" s="1" t="s">
        <v>342</v>
      </c>
      <c r="I179" s="55">
        <v>45</v>
      </c>
      <c r="J179" s="6">
        <f t="shared" si="5"/>
        <v>0.4396248534583822</v>
      </c>
    </row>
    <row r="180" spans="1:10" ht="12.75">
      <c r="A180" s="25" t="s">
        <v>59</v>
      </c>
      <c r="B180" s="133" t="s">
        <v>156</v>
      </c>
      <c r="C180" s="1" t="s">
        <v>129</v>
      </c>
      <c r="D180" s="64" t="s">
        <v>2</v>
      </c>
      <c r="E180" s="64" t="s">
        <v>411</v>
      </c>
      <c r="F180" s="64" t="s">
        <v>411</v>
      </c>
      <c r="G180" s="64" t="s">
        <v>411</v>
      </c>
      <c r="H180" s="1" t="s">
        <v>342</v>
      </c>
      <c r="I180" s="55">
        <v>44</v>
      </c>
      <c r="J180" s="6">
        <f t="shared" si="5"/>
        <v>0.4298554122704181</v>
      </c>
    </row>
    <row r="181" spans="1:10" ht="12.75">
      <c r="A181" s="25" t="s">
        <v>506</v>
      </c>
      <c r="B181" s="133" t="s">
        <v>162</v>
      </c>
      <c r="C181" s="1" t="s">
        <v>129</v>
      </c>
      <c r="D181" s="64" t="s">
        <v>2</v>
      </c>
      <c r="E181" s="64" t="s">
        <v>411</v>
      </c>
      <c r="F181" s="64" t="s">
        <v>411</v>
      </c>
      <c r="G181" s="64" t="s">
        <v>411</v>
      </c>
      <c r="H181" s="1" t="s">
        <v>342</v>
      </c>
      <c r="I181" s="55">
        <v>21.5</v>
      </c>
      <c r="J181" s="6">
        <f t="shared" si="5"/>
        <v>0.21004298554122705</v>
      </c>
    </row>
    <row r="182" spans="1:10" ht="12" customHeight="1">
      <c r="A182" s="25" t="s">
        <v>62</v>
      </c>
      <c r="B182" s="133" t="s">
        <v>165</v>
      </c>
      <c r="C182" s="1" t="s">
        <v>129</v>
      </c>
      <c r="D182" s="64" t="s">
        <v>2</v>
      </c>
      <c r="E182" s="64" t="s">
        <v>411</v>
      </c>
      <c r="F182" s="64" t="s">
        <v>411</v>
      </c>
      <c r="G182" s="64" t="s">
        <v>411</v>
      </c>
      <c r="H182" s="1" t="s">
        <v>342</v>
      </c>
      <c r="I182" s="55">
        <v>32</v>
      </c>
      <c r="J182" s="6">
        <f t="shared" si="5"/>
        <v>0.31262211801484957</v>
      </c>
    </row>
    <row r="183" spans="1:10" ht="12.75">
      <c r="A183" s="25" t="s">
        <v>511</v>
      </c>
      <c r="B183" s="133" t="s">
        <v>178</v>
      </c>
      <c r="C183" s="1" t="s">
        <v>129</v>
      </c>
      <c r="D183" s="64" t="s">
        <v>2</v>
      </c>
      <c r="E183" s="64" t="s">
        <v>411</v>
      </c>
      <c r="F183" s="64" t="s">
        <v>411</v>
      </c>
      <c r="G183" s="64" t="s">
        <v>411</v>
      </c>
      <c r="H183" s="1" t="s">
        <v>342</v>
      </c>
      <c r="I183" s="55">
        <v>49</v>
      </c>
      <c r="J183" s="6">
        <f t="shared" si="5"/>
        <v>0.47870261821023835</v>
      </c>
    </row>
    <row r="184" spans="1:10" ht="12.75">
      <c r="A184" s="25" t="s">
        <v>66</v>
      </c>
      <c r="B184" s="133" t="s">
        <v>182</v>
      </c>
      <c r="C184" s="1" t="s">
        <v>129</v>
      </c>
      <c r="D184" s="64" t="s">
        <v>2</v>
      </c>
      <c r="E184" s="64" t="s">
        <v>411</v>
      </c>
      <c r="F184" s="64" t="s">
        <v>411</v>
      </c>
      <c r="G184" s="64" t="s">
        <v>411</v>
      </c>
      <c r="H184" s="1" t="s">
        <v>342</v>
      </c>
      <c r="I184" s="55">
        <v>36</v>
      </c>
      <c r="J184" s="6">
        <f t="shared" si="5"/>
        <v>0.3516998827667058</v>
      </c>
    </row>
    <row r="185" spans="1:10" ht="12.75">
      <c r="A185" s="25" t="s">
        <v>73</v>
      </c>
      <c r="B185" s="133" t="s">
        <v>191</v>
      </c>
      <c r="C185" s="1" t="s">
        <v>129</v>
      </c>
      <c r="D185" s="64" t="s">
        <v>2</v>
      </c>
      <c r="E185" s="64" t="s">
        <v>411</v>
      </c>
      <c r="F185" s="64" t="s">
        <v>411</v>
      </c>
      <c r="G185" s="64" t="s">
        <v>411</v>
      </c>
      <c r="H185" s="1" t="s">
        <v>342</v>
      </c>
      <c r="I185" s="55">
        <v>3</v>
      </c>
      <c r="J185" s="6">
        <f t="shared" si="5"/>
        <v>0.029308323563892145</v>
      </c>
    </row>
    <row r="186" spans="1:10" ht="12.75">
      <c r="A186" s="25" t="s">
        <v>82</v>
      </c>
      <c r="B186" s="133" t="s">
        <v>204</v>
      </c>
      <c r="C186" s="1" t="s">
        <v>129</v>
      </c>
      <c r="D186" s="64" t="s">
        <v>2</v>
      </c>
      <c r="E186" s="64" t="s">
        <v>411</v>
      </c>
      <c r="F186" s="64" t="s">
        <v>411</v>
      </c>
      <c r="G186" s="64" t="s">
        <v>411</v>
      </c>
      <c r="H186" s="1" t="s">
        <v>342</v>
      </c>
      <c r="I186" s="55">
        <v>18</v>
      </c>
      <c r="J186" s="6">
        <f t="shared" si="5"/>
        <v>0.1758499413833529</v>
      </c>
    </row>
    <row r="187" spans="1:10" ht="12.75">
      <c r="A187" s="25" t="s">
        <v>87</v>
      </c>
      <c r="B187" s="133" t="s">
        <v>211</v>
      </c>
      <c r="C187" s="1" t="s">
        <v>129</v>
      </c>
      <c r="D187" s="64" t="s">
        <v>2</v>
      </c>
      <c r="E187" s="64" t="s">
        <v>411</v>
      </c>
      <c r="F187" s="64" t="s">
        <v>411</v>
      </c>
      <c r="G187" s="64" t="s">
        <v>411</v>
      </c>
      <c r="H187" s="1" t="s">
        <v>342</v>
      </c>
      <c r="I187" s="55">
        <v>52</v>
      </c>
      <c r="J187" s="6">
        <f t="shared" si="5"/>
        <v>0.5080109417741305</v>
      </c>
    </row>
    <row r="188" spans="1:10" ht="12.75">
      <c r="A188" s="25" t="s">
        <v>94</v>
      </c>
      <c r="B188" s="133" t="s">
        <v>223</v>
      </c>
      <c r="C188" s="1" t="s">
        <v>129</v>
      </c>
      <c r="D188" s="64" t="s">
        <v>2</v>
      </c>
      <c r="E188" s="72" t="s">
        <v>411</v>
      </c>
      <c r="F188" s="72" t="s">
        <v>411</v>
      </c>
      <c r="G188" s="72" t="s">
        <v>411</v>
      </c>
      <c r="H188" s="1" t="s">
        <v>342</v>
      </c>
      <c r="I188" s="55">
        <v>42</v>
      </c>
      <c r="J188" s="6">
        <f t="shared" si="5"/>
        <v>0.41031652989449</v>
      </c>
    </row>
    <row r="189" spans="1:10" ht="12.75">
      <c r="A189" s="13" t="s">
        <v>467</v>
      </c>
      <c r="B189" s="22" t="s">
        <v>253</v>
      </c>
      <c r="C189" s="7" t="s">
        <v>129</v>
      </c>
      <c r="D189" s="65" t="s">
        <v>411</v>
      </c>
      <c r="E189" s="65" t="s">
        <v>412</v>
      </c>
      <c r="F189" s="65" t="s">
        <v>411</v>
      </c>
      <c r="G189" s="65" t="s">
        <v>411</v>
      </c>
      <c r="H189" s="4" t="s">
        <v>341</v>
      </c>
      <c r="I189" s="8">
        <v>110</v>
      </c>
      <c r="J189" s="6">
        <f>I189/110.23</f>
        <v>0.9979134536877438</v>
      </c>
    </row>
    <row r="190" spans="1:10" ht="12.75">
      <c r="A190" s="12" t="s">
        <v>494</v>
      </c>
      <c r="B190" s="132" t="s">
        <v>278</v>
      </c>
      <c r="C190" s="4" t="s">
        <v>129</v>
      </c>
      <c r="D190" s="72" t="s">
        <v>411</v>
      </c>
      <c r="E190" s="72" t="s">
        <v>411</v>
      </c>
      <c r="F190" s="72" t="s">
        <v>411</v>
      </c>
      <c r="G190" s="72" t="s">
        <v>411</v>
      </c>
      <c r="H190" s="4" t="s">
        <v>341</v>
      </c>
      <c r="I190" s="5">
        <v>50</v>
      </c>
      <c r="J190" s="6">
        <f>I190/110.23</f>
        <v>0.4535970244035199</v>
      </c>
    </row>
    <row r="191" spans="1:10" ht="12.75">
      <c r="A191" s="12" t="s">
        <v>497</v>
      </c>
      <c r="B191" s="132" t="s">
        <v>290</v>
      </c>
      <c r="C191" s="4" t="s">
        <v>129</v>
      </c>
      <c r="D191" s="72" t="s">
        <v>411</v>
      </c>
      <c r="E191" s="72" t="s">
        <v>411</v>
      </c>
      <c r="F191" s="72" t="s">
        <v>411</v>
      </c>
      <c r="G191" s="72" t="s">
        <v>411</v>
      </c>
      <c r="H191" s="4" t="s">
        <v>341</v>
      </c>
      <c r="I191" s="5">
        <v>57.5</v>
      </c>
      <c r="J191" s="6">
        <f>I191/110.23</f>
        <v>0.5216365780640478</v>
      </c>
    </row>
    <row r="192" spans="1:10" ht="12.75">
      <c r="A192" s="12" t="s">
        <v>17</v>
      </c>
      <c r="B192" s="132" t="s">
        <v>313</v>
      </c>
      <c r="C192" s="4" t="s">
        <v>129</v>
      </c>
      <c r="D192" s="72" t="s">
        <v>411</v>
      </c>
      <c r="E192" s="72" t="s">
        <v>411</v>
      </c>
      <c r="F192" s="72" t="s">
        <v>411</v>
      </c>
      <c r="G192" s="72" t="s">
        <v>411</v>
      </c>
      <c r="H192" s="4" t="s">
        <v>341</v>
      </c>
      <c r="I192" s="5">
        <v>110</v>
      </c>
      <c r="J192" s="6">
        <f>I192/110.23</f>
        <v>0.9979134536877438</v>
      </c>
    </row>
    <row r="193" spans="1:10" ht="12.75">
      <c r="A193" s="12"/>
      <c r="B193" s="132"/>
      <c r="C193" s="4"/>
      <c r="D193" s="72"/>
      <c r="E193" s="72"/>
      <c r="F193" s="72"/>
      <c r="G193" s="72"/>
      <c r="H193" s="4"/>
      <c r="I193" s="5"/>
      <c r="J193" s="6"/>
    </row>
    <row r="194" spans="1:10" ht="12.75">
      <c r="A194" s="34"/>
      <c r="B194" s="132"/>
      <c r="C194" s="4"/>
      <c r="D194" s="72"/>
      <c r="E194" s="72"/>
      <c r="F194" s="72"/>
      <c r="G194" s="72"/>
      <c r="H194" s="28" t="s">
        <v>425</v>
      </c>
      <c r="I194" s="5">
        <f>SUM(I173:I188)</f>
        <v>539.3333</v>
      </c>
      <c r="J194" s="35">
        <f>I194/102.36</f>
        <v>5.268984955060571</v>
      </c>
    </row>
    <row r="195" spans="1:10" ht="12.75">
      <c r="A195" s="34"/>
      <c r="B195" s="132"/>
      <c r="C195" s="4"/>
      <c r="D195" s="72"/>
      <c r="E195" s="72"/>
      <c r="F195" s="72"/>
      <c r="G195" s="72"/>
      <c r="H195" s="28" t="s">
        <v>426</v>
      </c>
      <c r="I195" s="5">
        <f>SUM(I189:I192)</f>
        <v>327.5</v>
      </c>
      <c r="J195" s="6">
        <f>I195/110.23</f>
        <v>2.9710605098430554</v>
      </c>
    </row>
    <row r="196" spans="1:10" ht="12.75">
      <c r="A196" s="34"/>
      <c r="B196" s="132"/>
      <c r="C196" s="4"/>
      <c r="D196" s="72"/>
      <c r="E196" s="72"/>
      <c r="F196" s="72"/>
      <c r="G196" s="72"/>
      <c r="H196" s="69" t="s">
        <v>433</v>
      </c>
      <c r="I196" s="29">
        <f>SUM(I173:I192)</f>
        <v>866.8333</v>
      </c>
      <c r="J196" s="33">
        <f>SUM(J173:J192)</f>
        <v>8.240045464903625</v>
      </c>
    </row>
    <row r="197" spans="1:10" ht="12.75">
      <c r="A197" s="13"/>
      <c r="B197" s="22"/>
      <c r="C197" s="7"/>
      <c r="D197" s="65"/>
      <c r="E197" s="65"/>
      <c r="F197" s="65"/>
      <c r="G197" s="65"/>
      <c r="H197" s="4"/>
      <c r="I197" s="8"/>
      <c r="J197" s="8"/>
    </row>
    <row r="198" spans="1:10" ht="12.75">
      <c r="A198" s="23" t="s">
        <v>357</v>
      </c>
      <c r="B198" s="132"/>
      <c r="C198" s="4"/>
      <c r="D198" s="72"/>
      <c r="E198" s="72"/>
      <c r="F198" s="72"/>
      <c r="G198" s="72"/>
      <c r="H198" s="4"/>
      <c r="I198" s="29"/>
      <c r="J198" s="33"/>
    </row>
    <row r="199" spans="1:10" ht="12.75">
      <c r="A199" s="12"/>
      <c r="B199" s="132"/>
      <c r="C199" s="4"/>
      <c r="D199" s="72"/>
      <c r="E199" s="72"/>
      <c r="F199" s="72"/>
      <c r="G199" s="72"/>
      <c r="H199" s="4"/>
      <c r="I199" s="5"/>
      <c r="J199" s="6"/>
    </row>
    <row r="200" spans="1:10" ht="12.75">
      <c r="A200" s="13" t="s">
        <v>41</v>
      </c>
      <c r="B200" s="22" t="s">
        <v>261</v>
      </c>
      <c r="C200" s="7" t="s">
        <v>262</v>
      </c>
      <c r="D200" s="65" t="s">
        <v>412</v>
      </c>
      <c r="E200" s="65" t="s">
        <v>412</v>
      </c>
      <c r="F200" s="65" t="s">
        <v>412</v>
      </c>
      <c r="G200" s="65" t="s">
        <v>411</v>
      </c>
      <c r="H200" s="4" t="s">
        <v>341</v>
      </c>
      <c r="I200" s="8">
        <v>60</v>
      </c>
      <c r="J200" s="6">
        <f>I200/110.23</f>
        <v>0.5443164292842239</v>
      </c>
    </row>
    <row r="201" spans="1:10" ht="12.75">
      <c r="A201" s="13"/>
      <c r="B201" s="22"/>
      <c r="C201" s="7"/>
      <c r="D201" s="65"/>
      <c r="E201" s="65"/>
      <c r="F201" s="65"/>
      <c r="G201" s="65"/>
      <c r="H201" s="4"/>
      <c r="I201" s="8"/>
      <c r="J201" s="9"/>
    </row>
    <row r="202" spans="1:10" ht="12.75">
      <c r="A202" s="34"/>
      <c r="B202" s="22"/>
      <c r="C202" s="7"/>
      <c r="D202" s="65"/>
      <c r="E202" s="65"/>
      <c r="F202" s="65"/>
      <c r="G202" s="65"/>
      <c r="H202" s="28" t="s">
        <v>425</v>
      </c>
      <c r="I202" s="8">
        <v>0</v>
      </c>
      <c r="J202" s="9">
        <v>0</v>
      </c>
    </row>
    <row r="203" spans="1:10" ht="12.75">
      <c r="A203" s="34"/>
      <c r="B203" s="22"/>
      <c r="C203" s="7"/>
      <c r="D203" s="65"/>
      <c r="E203" s="65"/>
      <c r="F203" s="65"/>
      <c r="G203" s="65"/>
      <c r="H203" s="28" t="s">
        <v>426</v>
      </c>
      <c r="I203" s="8">
        <v>60</v>
      </c>
      <c r="J203" s="6">
        <f>I203/110.23</f>
        <v>0.5443164292842239</v>
      </c>
    </row>
    <row r="204" spans="1:10" ht="12.75">
      <c r="A204" s="34"/>
      <c r="B204" s="22"/>
      <c r="C204" s="7"/>
      <c r="D204" s="65"/>
      <c r="E204" s="65"/>
      <c r="F204" s="65"/>
      <c r="G204" s="65"/>
      <c r="H204" s="69" t="s">
        <v>435</v>
      </c>
      <c r="I204" s="30">
        <f>SUM(I200)</f>
        <v>60</v>
      </c>
      <c r="J204" s="76">
        <f>SUM(J200)</f>
        <v>0.5443164292842239</v>
      </c>
    </row>
    <row r="205" spans="1:10" ht="12.75">
      <c r="A205" s="34"/>
      <c r="B205" s="22"/>
      <c r="C205" s="7"/>
      <c r="D205" s="65"/>
      <c r="E205" s="65"/>
      <c r="F205" s="65"/>
      <c r="G205" s="65"/>
      <c r="H205" s="69"/>
      <c r="I205" s="30"/>
      <c r="J205" s="76"/>
    </row>
    <row r="206" spans="1:10" ht="12.75">
      <c r="A206" s="23" t="s">
        <v>356</v>
      </c>
      <c r="B206" s="132"/>
      <c r="C206" s="4"/>
      <c r="D206" s="72"/>
      <c r="E206" s="72"/>
      <c r="F206" s="72"/>
      <c r="G206" s="72"/>
      <c r="H206" s="4"/>
      <c r="I206" s="29"/>
      <c r="J206" s="33"/>
    </row>
    <row r="207" spans="1:10" ht="12.75">
      <c r="A207" s="12"/>
      <c r="B207" s="132"/>
      <c r="C207" s="4"/>
      <c r="D207" s="72"/>
      <c r="E207" s="72"/>
      <c r="F207" s="72"/>
      <c r="G207" s="72"/>
      <c r="H207" s="4"/>
      <c r="I207" s="5"/>
      <c r="J207" s="6"/>
    </row>
    <row r="208" spans="1:10" ht="12.75">
      <c r="A208" s="25" t="s">
        <v>117</v>
      </c>
      <c r="B208" s="133" t="s">
        <v>173</v>
      </c>
      <c r="C208" s="1" t="s">
        <v>174</v>
      </c>
      <c r="D208" s="64" t="s">
        <v>2</v>
      </c>
      <c r="E208" s="64" t="s">
        <v>411</v>
      </c>
      <c r="F208" s="64" t="s">
        <v>411</v>
      </c>
      <c r="G208" s="64" t="s">
        <v>411</v>
      </c>
      <c r="H208" s="1" t="s">
        <v>342</v>
      </c>
      <c r="I208" s="55">
        <v>20</v>
      </c>
      <c r="J208" s="6">
        <f>I208/102.36</f>
        <v>0.19538882375928096</v>
      </c>
    </row>
    <row r="209" spans="1:10" ht="12.75">
      <c r="A209" s="25" t="s">
        <v>79</v>
      </c>
      <c r="B209" s="133" t="s">
        <v>201</v>
      </c>
      <c r="C209" s="1" t="s">
        <v>174</v>
      </c>
      <c r="D209" s="64" t="s">
        <v>2</v>
      </c>
      <c r="E209" s="64" t="s">
        <v>411</v>
      </c>
      <c r="F209" s="64" t="s">
        <v>411</v>
      </c>
      <c r="G209" s="64" t="s">
        <v>411</v>
      </c>
      <c r="H209" s="1" t="s">
        <v>342</v>
      </c>
      <c r="I209" s="55">
        <v>45</v>
      </c>
      <c r="J209" s="6">
        <f>I209/102.36</f>
        <v>0.4396248534583822</v>
      </c>
    </row>
    <row r="210" spans="1:10" ht="12.75">
      <c r="A210" s="25" t="s">
        <v>10</v>
      </c>
      <c r="B210" s="133" t="s">
        <v>205</v>
      </c>
      <c r="C210" s="1" t="s">
        <v>174</v>
      </c>
      <c r="D210" s="64" t="s">
        <v>2</v>
      </c>
      <c r="E210" s="64" t="s">
        <v>411</v>
      </c>
      <c r="F210" s="64" t="s">
        <v>411</v>
      </c>
      <c r="G210" s="64" t="s">
        <v>411</v>
      </c>
      <c r="H210" s="1" t="s">
        <v>342</v>
      </c>
      <c r="I210" s="55">
        <v>45</v>
      </c>
      <c r="J210" s="6">
        <f>I210/102.36</f>
        <v>0.4396248534583822</v>
      </c>
    </row>
    <row r="211" spans="1:10" ht="12.75">
      <c r="A211" s="25" t="s">
        <v>514</v>
      </c>
      <c r="B211" s="133" t="s">
        <v>209</v>
      </c>
      <c r="C211" s="1" t="s">
        <v>174</v>
      </c>
      <c r="D211" s="64" t="s">
        <v>2</v>
      </c>
      <c r="E211" s="64" t="s">
        <v>411</v>
      </c>
      <c r="F211" s="64" t="s">
        <v>411</v>
      </c>
      <c r="G211" s="64" t="s">
        <v>411</v>
      </c>
      <c r="H211" s="1" t="s">
        <v>342</v>
      </c>
      <c r="I211" s="55">
        <v>45</v>
      </c>
      <c r="J211" s="6">
        <f>I211/102.36</f>
        <v>0.4396248534583822</v>
      </c>
    </row>
    <row r="212" spans="1:10" ht="12.75">
      <c r="A212" s="12"/>
      <c r="B212" s="132"/>
      <c r="C212" s="4"/>
      <c r="D212" s="72"/>
      <c r="E212" s="72"/>
      <c r="F212" s="72"/>
      <c r="G212" s="72"/>
      <c r="H212" s="4"/>
      <c r="I212" s="5"/>
      <c r="J212" s="6"/>
    </row>
    <row r="213" spans="1:10" ht="12.75">
      <c r="A213" s="34"/>
      <c r="B213" s="132"/>
      <c r="C213" s="4"/>
      <c r="D213" s="72"/>
      <c r="E213" s="72"/>
      <c r="F213" s="72"/>
      <c r="G213" s="72"/>
      <c r="H213" s="28" t="s">
        <v>425</v>
      </c>
      <c r="I213" s="5">
        <f>SUM(I208:I211)</f>
        <v>155</v>
      </c>
      <c r="J213" s="6">
        <f>I213/102.36</f>
        <v>1.5142633841344275</v>
      </c>
    </row>
    <row r="214" spans="1:10" ht="12.75">
      <c r="A214" s="34"/>
      <c r="B214" s="132"/>
      <c r="C214" s="4"/>
      <c r="D214" s="72"/>
      <c r="E214" s="72"/>
      <c r="F214" s="72"/>
      <c r="G214" s="72"/>
      <c r="H214" s="28" t="s">
        <v>426</v>
      </c>
      <c r="I214" s="5">
        <v>0</v>
      </c>
      <c r="J214" s="6">
        <f>I214/110.23</f>
        <v>0</v>
      </c>
    </row>
    <row r="215" spans="1:10" ht="12.75">
      <c r="A215" s="34"/>
      <c r="B215" s="132"/>
      <c r="C215" s="4"/>
      <c r="D215" s="72"/>
      <c r="E215" s="72"/>
      <c r="F215" s="72"/>
      <c r="G215" s="72"/>
      <c r="H215" s="69" t="s">
        <v>434</v>
      </c>
      <c r="I215" s="29">
        <v>155</v>
      </c>
      <c r="J215" s="33">
        <v>1.5142633841344275</v>
      </c>
    </row>
    <row r="216" spans="1:10" ht="12.75">
      <c r="A216" s="34"/>
      <c r="B216" s="132"/>
      <c r="C216" s="4"/>
      <c r="D216" s="72"/>
      <c r="E216" s="72"/>
      <c r="F216" s="72"/>
      <c r="G216" s="72"/>
      <c r="H216" s="4"/>
      <c r="I216" s="29"/>
      <c r="J216" s="33"/>
    </row>
    <row r="217" spans="1:10" ht="12.75">
      <c r="A217" s="23" t="s">
        <v>359</v>
      </c>
      <c r="B217" s="132"/>
      <c r="C217" s="4"/>
      <c r="D217" s="72"/>
      <c r="E217" s="72"/>
      <c r="F217" s="72"/>
      <c r="G217" s="72"/>
      <c r="H217" s="4"/>
      <c r="I217" s="29"/>
      <c r="J217" s="33"/>
    </row>
    <row r="218" spans="1:10" ht="12.75">
      <c r="A218" s="12"/>
      <c r="B218" s="132"/>
      <c r="C218" s="4"/>
      <c r="D218" s="72"/>
      <c r="E218" s="72"/>
      <c r="F218" s="72"/>
      <c r="G218" s="72"/>
      <c r="H218" s="4"/>
      <c r="I218" s="5"/>
      <c r="J218" s="6"/>
    </row>
    <row r="219" spans="1:10" ht="12.75">
      <c r="A219" s="25" t="s">
        <v>42</v>
      </c>
      <c r="B219" s="133" t="s">
        <v>121</v>
      </c>
      <c r="C219" s="1" t="s">
        <v>122</v>
      </c>
      <c r="D219" s="64" t="s">
        <v>2</v>
      </c>
      <c r="E219" s="64" t="s">
        <v>411</v>
      </c>
      <c r="F219" s="64" t="s">
        <v>411</v>
      </c>
      <c r="G219" s="64" t="s">
        <v>411</v>
      </c>
      <c r="H219" s="1" t="s">
        <v>342</v>
      </c>
      <c r="I219" s="55">
        <v>55</v>
      </c>
      <c r="J219" s="6">
        <f aca="true" t="shared" si="6" ref="J219:J230">I219/102.36</f>
        <v>0.5373192653380227</v>
      </c>
    </row>
    <row r="220" spans="1:10" ht="12.75">
      <c r="A220" s="25" t="s">
        <v>45</v>
      </c>
      <c r="B220" s="133" t="s">
        <v>127</v>
      </c>
      <c r="C220" s="1" t="s">
        <v>122</v>
      </c>
      <c r="D220" s="64" t="s">
        <v>2</v>
      </c>
      <c r="E220" s="64" t="s">
        <v>411</v>
      </c>
      <c r="F220" s="64" t="s">
        <v>411</v>
      </c>
      <c r="G220" s="64" t="s">
        <v>411</v>
      </c>
      <c r="H220" s="1" t="s">
        <v>342</v>
      </c>
      <c r="I220" s="55">
        <v>52</v>
      </c>
      <c r="J220" s="6">
        <f t="shared" si="6"/>
        <v>0.5080109417741305</v>
      </c>
    </row>
    <row r="221" spans="1:10" ht="12.75">
      <c r="A221" s="25" t="s">
        <v>49</v>
      </c>
      <c r="B221" s="133" t="s">
        <v>142</v>
      </c>
      <c r="C221" s="1" t="s">
        <v>122</v>
      </c>
      <c r="D221" s="64" t="s">
        <v>2</v>
      </c>
      <c r="E221" s="64" t="s">
        <v>411</v>
      </c>
      <c r="F221" s="64" t="s">
        <v>411</v>
      </c>
      <c r="G221" s="64" t="s">
        <v>411</v>
      </c>
      <c r="H221" s="1" t="s">
        <v>342</v>
      </c>
      <c r="I221" s="55">
        <v>80</v>
      </c>
      <c r="J221" s="6">
        <f t="shared" si="6"/>
        <v>0.7815552950371238</v>
      </c>
    </row>
    <row r="222" spans="1:10" ht="12.75">
      <c r="A222" s="25" t="s">
        <v>502</v>
      </c>
      <c r="B222" s="133" t="s">
        <v>150</v>
      </c>
      <c r="C222" s="1" t="s">
        <v>122</v>
      </c>
      <c r="D222" s="64" t="s">
        <v>2</v>
      </c>
      <c r="E222" s="64" t="s">
        <v>411</v>
      </c>
      <c r="F222" s="64" t="s">
        <v>411</v>
      </c>
      <c r="G222" s="64" t="s">
        <v>411</v>
      </c>
      <c r="H222" s="1" t="s">
        <v>342</v>
      </c>
      <c r="I222" s="55">
        <v>85</v>
      </c>
      <c r="J222" s="6">
        <f t="shared" si="6"/>
        <v>0.8304025009769441</v>
      </c>
    </row>
    <row r="223" spans="1:10" ht="12.75">
      <c r="A223" s="25" t="s">
        <v>504</v>
      </c>
      <c r="B223" s="133" t="s">
        <v>127</v>
      </c>
      <c r="C223" s="1" t="s">
        <v>122</v>
      </c>
      <c r="D223" s="64" t="s">
        <v>2</v>
      </c>
      <c r="E223" s="64" t="s">
        <v>411</v>
      </c>
      <c r="F223" s="64" t="s">
        <v>411</v>
      </c>
      <c r="G223" s="64" t="s">
        <v>411</v>
      </c>
      <c r="H223" s="1" t="s">
        <v>342</v>
      </c>
      <c r="I223" s="55">
        <v>62</v>
      </c>
      <c r="J223" s="6">
        <f t="shared" si="6"/>
        <v>0.605705353653771</v>
      </c>
    </row>
    <row r="224" spans="1:10" ht="12.75">
      <c r="A224" s="25" t="s">
        <v>33</v>
      </c>
      <c r="B224" s="133" t="s">
        <v>158</v>
      </c>
      <c r="C224" s="1" t="s">
        <v>122</v>
      </c>
      <c r="D224" s="64" t="s">
        <v>2</v>
      </c>
      <c r="E224" s="64" t="s">
        <v>411</v>
      </c>
      <c r="F224" s="64" t="s">
        <v>411</v>
      </c>
      <c r="G224" s="64" t="s">
        <v>411</v>
      </c>
      <c r="H224" s="1" t="s">
        <v>342</v>
      </c>
      <c r="I224" s="55">
        <v>40</v>
      </c>
      <c r="J224" s="6">
        <f t="shared" si="6"/>
        <v>0.3907776475185619</v>
      </c>
    </row>
    <row r="225" spans="1:10" ht="12.75">
      <c r="A225" s="12" t="s">
        <v>476</v>
      </c>
      <c r="B225" s="132" t="s">
        <v>186</v>
      </c>
      <c r="C225" s="4" t="s">
        <v>122</v>
      </c>
      <c r="D225" s="64" t="s">
        <v>2</v>
      </c>
      <c r="E225" s="72" t="s">
        <v>411</v>
      </c>
      <c r="F225" s="72" t="s">
        <v>411</v>
      </c>
      <c r="G225" s="72" t="s">
        <v>411</v>
      </c>
      <c r="H225" s="1" t="s">
        <v>342</v>
      </c>
      <c r="I225" s="53">
        <v>20</v>
      </c>
      <c r="J225" s="6">
        <f t="shared" si="6"/>
        <v>0.19538882375928096</v>
      </c>
    </row>
    <row r="226" spans="1:10" ht="12.75">
      <c r="A226" s="25" t="s">
        <v>72</v>
      </c>
      <c r="B226" s="133" t="s">
        <v>190</v>
      </c>
      <c r="C226" s="1" t="s">
        <v>122</v>
      </c>
      <c r="D226" s="64" t="s">
        <v>2</v>
      </c>
      <c r="E226" s="64" t="s">
        <v>411</v>
      </c>
      <c r="F226" s="64" t="s">
        <v>411</v>
      </c>
      <c r="G226" s="64" t="s">
        <v>411</v>
      </c>
      <c r="H226" s="1" t="s">
        <v>342</v>
      </c>
      <c r="I226" s="55">
        <v>40</v>
      </c>
      <c r="J226" s="6">
        <f t="shared" si="6"/>
        <v>0.3907776475185619</v>
      </c>
    </row>
    <row r="227" spans="1:10" ht="12.75">
      <c r="A227" s="25" t="s">
        <v>81</v>
      </c>
      <c r="B227" s="133" t="s">
        <v>203</v>
      </c>
      <c r="C227" s="1" t="s">
        <v>122</v>
      </c>
      <c r="D227" s="64" t="s">
        <v>2</v>
      </c>
      <c r="E227" s="64" t="s">
        <v>411</v>
      </c>
      <c r="F227" s="64" t="s">
        <v>411</v>
      </c>
      <c r="G227" s="64" t="s">
        <v>411</v>
      </c>
      <c r="H227" s="1" t="s">
        <v>342</v>
      </c>
      <c r="I227" s="55">
        <v>20.666667</v>
      </c>
      <c r="J227" s="6">
        <f t="shared" si="6"/>
        <v>0.2019017878077374</v>
      </c>
    </row>
    <row r="228" spans="1:10" ht="12.75">
      <c r="A228" s="25" t="s">
        <v>83</v>
      </c>
      <c r="B228" s="133" t="s">
        <v>206</v>
      </c>
      <c r="C228" s="1" t="s">
        <v>122</v>
      </c>
      <c r="D228" s="64" t="s">
        <v>2</v>
      </c>
      <c r="E228" s="64" t="s">
        <v>411</v>
      </c>
      <c r="F228" s="64" t="s">
        <v>411</v>
      </c>
      <c r="G228" s="64" t="s">
        <v>411</v>
      </c>
      <c r="H228" s="1" t="s">
        <v>342</v>
      </c>
      <c r="I228" s="55">
        <v>50</v>
      </c>
      <c r="J228" s="6">
        <f t="shared" si="6"/>
        <v>0.48847205939820243</v>
      </c>
    </row>
    <row r="229" spans="1:10" s="15" customFormat="1" ht="12" customHeight="1">
      <c r="A229" s="25" t="s">
        <v>520</v>
      </c>
      <c r="B229" s="133" t="s">
        <v>234</v>
      </c>
      <c r="C229" s="1" t="s">
        <v>122</v>
      </c>
      <c r="D229" s="64" t="s">
        <v>2</v>
      </c>
      <c r="E229" s="64" t="s">
        <v>411</v>
      </c>
      <c r="F229" s="64" t="s">
        <v>411</v>
      </c>
      <c r="G229" s="64" t="s">
        <v>411</v>
      </c>
      <c r="H229" s="1" t="s">
        <v>342</v>
      </c>
      <c r="I229" s="55">
        <v>40</v>
      </c>
      <c r="J229" s="6">
        <f t="shared" si="6"/>
        <v>0.3907776475185619</v>
      </c>
    </row>
    <row r="230" spans="1:10" s="15" customFormat="1" ht="12" customHeight="1">
      <c r="A230" s="25" t="s">
        <v>407</v>
      </c>
      <c r="B230" s="133" t="s">
        <v>220</v>
      </c>
      <c r="C230" s="1" t="s">
        <v>122</v>
      </c>
      <c r="D230" s="64" t="s">
        <v>2</v>
      </c>
      <c r="E230" s="64" t="s">
        <v>411</v>
      </c>
      <c r="F230" s="64" t="s">
        <v>411</v>
      </c>
      <c r="G230" s="64" t="s">
        <v>411</v>
      </c>
      <c r="H230" s="1" t="s">
        <v>342</v>
      </c>
      <c r="I230" s="55">
        <v>100</v>
      </c>
      <c r="J230" s="6">
        <f t="shared" si="6"/>
        <v>0.9769441187964049</v>
      </c>
    </row>
    <row r="231" spans="1:10" ht="12.75">
      <c r="A231" s="12" t="s">
        <v>461</v>
      </c>
      <c r="B231" s="132" t="s">
        <v>250</v>
      </c>
      <c r="C231" s="4" t="s">
        <v>122</v>
      </c>
      <c r="D231" s="72" t="s">
        <v>411</v>
      </c>
      <c r="E231" s="72" t="s">
        <v>411</v>
      </c>
      <c r="F231" s="72" t="s">
        <v>411</v>
      </c>
      <c r="G231" s="72" t="s">
        <v>411</v>
      </c>
      <c r="H231" s="4" t="s">
        <v>341</v>
      </c>
      <c r="I231" s="5">
        <v>88</v>
      </c>
      <c r="J231" s="6">
        <f aca="true" t="shared" si="7" ref="J231:J244">I231/110.23</f>
        <v>0.798330762950195</v>
      </c>
    </row>
    <row r="232" spans="1:10" ht="12.75">
      <c r="A232" s="12" t="s">
        <v>12</v>
      </c>
      <c r="B232" s="132" t="s">
        <v>253</v>
      </c>
      <c r="C232" s="4" t="s">
        <v>122</v>
      </c>
      <c r="D232" s="72" t="s">
        <v>411</v>
      </c>
      <c r="E232" s="72" t="s">
        <v>411</v>
      </c>
      <c r="F232" s="72" t="s">
        <v>411</v>
      </c>
      <c r="G232" s="72" t="s">
        <v>411</v>
      </c>
      <c r="H232" s="4" t="s">
        <v>341</v>
      </c>
      <c r="I232" s="5">
        <v>100</v>
      </c>
      <c r="J232" s="6">
        <f t="shared" si="7"/>
        <v>0.9071940488070398</v>
      </c>
    </row>
    <row r="233" spans="1:10" ht="12.75">
      <c r="A233" s="12" t="s">
        <v>465</v>
      </c>
      <c r="B233" s="132" t="s">
        <v>255</v>
      </c>
      <c r="C233" s="4" t="s">
        <v>122</v>
      </c>
      <c r="D233" s="72" t="s">
        <v>411</v>
      </c>
      <c r="E233" s="72" t="s">
        <v>412</v>
      </c>
      <c r="F233" s="72" t="s">
        <v>412</v>
      </c>
      <c r="G233" s="72" t="s">
        <v>411</v>
      </c>
      <c r="H233" s="4" t="s">
        <v>341</v>
      </c>
      <c r="I233" s="5">
        <v>110</v>
      </c>
      <c r="J233" s="6">
        <f t="shared" si="7"/>
        <v>0.9979134536877438</v>
      </c>
    </row>
    <row r="234" spans="1:10" ht="12.75">
      <c r="A234" s="13" t="s">
        <v>16</v>
      </c>
      <c r="B234" s="22" t="s">
        <v>233</v>
      </c>
      <c r="C234" s="7" t="s">
        <v>122</v>
      </c>
      <c r="D234" s="65" t="s">
        <v>412</v>
      </c>
      <c r="E234" s="65" t="s">
        <v>411</v>
      </c>
      <c r="F234" s="65" t="s">
        <v>411</v>
      </c>
      <c r="G234" s="65" t="s">
        <v>411</v>
      </c>
      <c r="H234" s="4" t="s">
        <v>341</v>
      </c>
      <c r="I234" s="8">
        <v>100</v>
      </c>
      <c r="J234" s="6">
        <f t="shared" si="7"/>
        <v>0.9071940488070398</v>
      </c>
    </row>
    <row r="235" spans="1:10" ht="12.75">
      <c r="A235" s="12" t="s">
        <v>526</v>
      </c>
      <c r="B235" s="132" t="s">
        <v>260</v>
      </c>
      <c r="C235" s="4" t="s">
        <v>122</v>
      </c>
      <c r="D235" s="72" t="s">
        <v>411</v>
      </c>
      <c r="E235" s="72" t="s">
        <v>412</v>
      </c>
      <c r="F235" s="72" t="s">
        <v>411</v>
      </c>
      <c r="G235" s="72" t="s">
        <v>411</v>
      </c>
      <c r="H235" s="4" t="s">
        <v>341</v>
      </c>
      <c r="I235" s="5">
        <v>110</v>
      </c>
      <c r="J235" s="6">
        <f t="shared" si="7"/>
        <v>0.9979134536877438</v>
      </c>
    </row>
    <row r="236" spans="1:10" ht="12.75">
      <c r="A236" s="13" t="s">
        <v>471</v>
      </c>
      <c r="B236" s="22" t="s">
        <v>269</v>
      </c>
      <c r="C236" s="7" t="s">
        <v>122</v>
      </c>
      <c r="D236" s="72" t="s">
        <v>411</v>
      </c>
      <c r="E236" s="72" t="s">
        <v>412</v>
      </c>
      <c r="F236" s="65" t="s">
        <v>411</v>
      </c>
      <c r="G236" s="65" t="s">
        <v>411</v>
      </c>
      <c r="H236" s="4" t="s">
        <v>341</v>
      </c>
      <c r="I236" s="8">
        <v>50</v>
      </c>
      <c r="J236" s="6">
        <f t="shared" si="7"/>
        <v>0.4535970244035199</v>
      </c>
    </row>
    <row r="237" spans="1:10" ht="12.75">
      <c r="A237" s="13" t="s">
        <v>472</v>
      </c>
      <c r="B237" s="22" t="s">
        <v>270</v>
      </c>
      <c r="C237" s="7" t="s">
        <v>122</v>
      </c>
      <c r="D237" s="65" t="s">
        <v>412</v>
      </c>
      <c r="E237" s="65" t="s">
        <v>411</v>
      </c>
      <c r="F237" s="65" t="s">
        <v>411</v>
      </c>
      <c r="G237" s="65" t="s">
        <v>411</v>
      </c>
      <c r="H237" s="4" t="s">
        <v>341</v>
      </c>
      <c r="I237" s="8">
        <v>20</v>
      </c>
      <c r="J237" s="6">
        <f t="shared" si="7"/>
        <v>0.18143880976140797</v>
      </c>
    </row>
    <row r="238" spans="1:10" ht="12.75">
      <c r="A238" s="13" t="s">
        <v>473</v>
      </c>
      <c r="B238" s="22" t="s">
        <v>271</v>
      </c>
      <c r="C238" s="7" t="s">
        <v>122</v>
      </c>
      <c r="D238" s="65" t="s">
        <v>412</v>
      </c>
      <c r="E238" s="65" t="s">
        <v>411</v>
      </c>
      <c r="F238" s="65" t="s">
        <v>411</v>
      </c>
      <c r="G238" s="65" t="s">
        <v>411</v>
      </c>
      <c r="H238" s="4" t="s">
        <v>341</v>
      </c>
      <c r="I238" s="8">
        <v>40</v>
      </c>
      <c r="J238" s="6">
        <f t="shared" si="7"/>
        <v>0.36287761952281594</v>
      </c>
    </row>
    <row r="239" spans="1:10" ht="25.5">
      <c r="A239" s="20" t="s">
        <v>496</v>
      </c>
      <c r="B239" s="132" t="s">
        <v>279</v>
      </c>
      <c r="C239" s="4" t="s">
        <v>122</v>
      </c>
      <c r="D239" s="72" t="s">
        <v>411</v>
      </c>
      <c r="E239" s="72" t="s">
        <v>411</v>
      </c>
      <c r="F239" s="72" t="s">
        <v>412</v>
      </c>
      <c r="G239" s="72" t="s">
        <v>411</v>
      </c>
      <c r="H239" s="4" t="s">
        <v>341</v>
      </c>
      <c r="I239" s="5">
        <v>100</v>
      </c>
      <c r="J239" s="6">
        <f t="shared" si="7"/>
        <v>0.9071940488070398</v>
      </c>
    </row>
    <row r="240" spans="1:10" ht="12.75">
      <c r="A240" s="12" t="s">
        <v>500</v>
      </c>
      <c r="B240" s="132" t="s">
        <v>283</v>
      </c>
      <c r="C240" s="4" t="s">
        <v>122</v>
      </c>
      <c r="D240" s="72" t="s">
        <v>411</v>
      </c>
      <c r="E240" s="65" t="s">
        <v>412</v>
      </c>
      <c r="F240" s="72" t="s">
        <v>411</v>
      </c>
      <c r="G240" s="72" t="s">
        <v>411</v>
      </c>
      <c r="H240" s="4" t="s">
        <v>341</v>
      </c>
      <c r="I240" s="5">
        <v>44</v>
      </c>
      <c r="J240" s="6">
        <f t="shared" si="7"/>
        <v>0.3991653814750975</v>
      </c>
    </row>
    <row r="241" spans="1:10" ht="12.75">
      <c r="A241" s="12" t="s">
        <v>13</v>
      </c>
      <c r="B241" s="132" t="s">
        <v>284</v>
      </c>
      <c r="C241" s="4" t="s">
        <v>122</v>
      </c>
      <c r="D241" s="72" t="s">
        <v>411</v>
      </c>
      <c r="E241" s="72" t="s">
        <v>411</v>
      </c>
      <c r="F241" s="72" t="s">
        <v>411</v>
      </c>
      <c r="G241" s="72" t="s">
        <v>411</v>
      </c>
      <c r="H241" s="4" t="s">
        <v>341</v>
      </c>
      <c r="I241" s="5">
        <v>44</v>
      </c>
      <c r="J241" s="6">
        <f t="shared" si="7"/>
        <v>0.3991653814750975</v>
      </c>
    </row>
    <row r="242" spans="1:10" ht="12.75">
      <c r="A242" s="12" t="s">
        <v>482</v>
      </c>
      <c r="B242" s="132" t="s">
        <v>287</v>
      </c>
      <c r="C242" s="4" t="s">
        <v>122</v>
      </c>
      <c r="D242" s="72" t="s">
        <v>411</v>
      </c>
      <c r="E242" s="72" t="s">
        <v>411</v>
      </c>
      <c r="F242" s="72" t="s">
        <v>411</v>
      </c>
      <c r="G242" s="72" t="s">
        <v>411</v>
      </c>
      <c r="H242" s="4" t="s">
        <v>341</v>
      </c>
      <c r="I242" s="5">
        <v>44</v>
      </c>
      <c r="J242" s="6">
        <f t="shared" si="7"/>
        <v>0.3991653814750975</v>
      </c>
    </row>
    <row r="243" spans="1:10" ht="12.75">
      <c r="A243" s="12" t="s">
        <v>9</v>
      </c>
      <c r="B243" s="132" t="s">
        <v>261</v>
      </c>
      <c r="C243" s="4" t="s">
        <v>122</v>
      </c>
      <c r="D243" s="72" t="s">
        <v>411</v>
      </c>
      <c r="E243" s="72" t="s">
        <v>411</v>
      </c>
      <c r="F243" s="72" t="s">
        <v>411</v>
      </c>
      <c r="G243" s="72" t="s">
        <v>411</v>
      </c>
      <c r="H243" s="4" t="s">
        <v>341</v>
      </c>
      <c r="I243" s="5">
        <v>50</v>
      </c>
      <c r="J243" s="6">
        <f t="shared" si="7"/>
        <v>0.4535970244035199</v>
      </c>
    </row>
    <row r="244" spans="1:10" ht="12.75">
      <c r="A244" s="13" t="s">
        <v>36</v>
      </c>
      <c r="B244" s="22" t="s">
        <v>309</v>
      </c>
      <c r="C244" s="7" t="s">
        <v>122</v>
      </c>
      <c r="D244" s="65" t="s">
        <v>411</v>
      </c>
      <c r="E244" s="65" t="s">
        <v>411</v>
      </c>
      <c r="F244" s="65" t="s">
        <v>411</v>
      </c>
      <c r="G244" s="65" t="s">
        <v>411</v>
      </c>
      <c r="H244" s="4" t="s">
        <v>341</v>
      </c>
      <c r="I244" s="8">
        <v>50</v>
      </c>
      <c r="J244" s="6">
        <f t="shared" si="7"/>
        <v>0.4535970244035199</v>
      </c>
    </row>
    <row r="245" spans="1:10" ht="12.75">
      <c r="A245" s="12"/>
      <c r="B245" s="132"/>
      <c r="C245" s="4"/>
      <c r="D245" s="72"/>
      <c r="E245" s="72"/>
      <c r="F245" s="72"/>
      <c r="G245" s="72"/>
      <c r="H245" s="4"/>
      <c r="I245" s="5"/>
      <c r="J245" s="6"/>
    </row>
    <row r="246" spans="1:10" ht="12.75">
      <c r="A246" s="34"/>
      <c r="B246" s="132"/>
      <c r="C246" s="4"/>
      <c r="D246" s="72"/>
      <c r="E246" s="72"/>
      <c r="F246" s="72"/>
      <c r="G246" s="72"/>
      <c r="H246" s="28" t="s">
        <v>425</v>
      </c>
      <c r="I246" s="5">
        <f>SUM(I219:I230)</f>
        <v>644.666667</v>
      </c>
      <c r="J246" s="35">
        <f>I246/102.36</f>
        <v>6.298033089097303</v>
      </c>
    </row>
    <row r="247" spans="1:10" ht="12.75">
      <c r="A247" s="34"/>
      <c r="B247" s="132"/>
      <c r="C247" s="4"/>
      <c r="D247" s="72"/>
      <c r="E247" s="72"/>
      <c r="F247" s="72"/>
      <c r="G247" s="72"/>
      <c r="H247" s="28" t="s">
        <v>426</v>
      </c>
      <c r="I247" s="5">
        <f>SUM(I231:I244)</f>
        <v>950</v>
      </c>
      <c r="J247" s="6">
        <f>I247/110.23</f>
        <v>8.618343463666879</v>
      </c>
    </row>
    <row r="248" spans="1:10" ht="12.75">
      <c r="A248" s="34"/>
      <c r="B248" s="132"/>
      <c r="C248" s="4"/>
      <c r="D248" s="72"/>
      <c r="E248" s="72"/>
      <c r="F248" s="72"/>
      <c r="G248" s="72"/>
      <c r="H248" s="69" t="s">
        <v>437</v>
      </c>
      <c r="I248" s="29">
        <f>SUM(I246:I247)</f>
        <v>1594.666667</v>
      </c>
      <c r="J248" s="33">
        <f>SUM(J246:J247)</f>
        <v>14.91637655276418</v>
      </c>
    </row>
    <row r="249" spans="1:10" ht="12.75">
      <c r="A249" s="34"/>
      <c r="B249" s="132"/>
      <c r="C249" s="4"/>
      <c r="D249" s="72"/>
      <c r="E249" s="72"/>
      <c r="F249" s="72"/>
      <c r="G249" s="72"/>
      <c r="H249" s="4"/>
      <c r="I249" s="29"/>
      <c r="J249" s="29"/>
    </row>
    <row r="250" spans="1:10" ht="12.75">
      <c r="A250" s="23" t="s">
        <v>360</v>
      </c>
      <c r="B250" s="132"/>
      <c r="C250" s="4"/>
      <c r="D250" s="72"/>
      <c r="E250" s="72"/>
      <c r="F250" s="72"/>
      <c r="G250" s="72"/>
      <c r="H250" s="4"/>
      <c r="I250" s="29"/>
      <c r="J250" s="33"/>
    </row>
    <row r="251" spans="1:10" ht="12.75">
      <c r="A251" s="12"/>
      <c r="B251" s="132"/>
      <c r="C251" s="4"/>
      <c r="D251" s="72"/>
      <c r="E251" s="72"/>
      <c r="F251" s="72"/>
      <c r="G251" s="72"/>
      <c r="H251" s="4"/>
      <c r="I251" s="5"/>
      <c r="J251" s="6"/>
    </row>
    <row r="252" spans="1:10" ht="12.75">
      <c r="A252" s="25" t="s">
        <v>42</v>
      </c>
      <c r="B252" s="133" t="s">
        <v>123</v>
      </c>
      <c r="C252" s="1" t="s">
        <v>124</v>
      </c>
      <c r="D252" s="64" t="s">
        <v>2</v>
      </c>
      <c r="E252" s="64" t="s">
        <v>411</v>
      </c>
      <c r="F252" s="64" t="s">
        <v>411</v>
      </c>
      <c r="G252" s="64" t="s">
        <v>411</v>
      </c>
      <c r="H252" s="1" t="s">
        <v>342</v>
      </c>
      <c r="I252" s="55">
        <v>30</v>
      </c>
      <c r="J252" s="6">
        <f>I252/102.36</f>
        <v>0.29308323563892147</v>
      </c>
    </row>
    <row r="253" spans="1:10" ht="12.75">
      <c r="A253" s="25"/>
      <c r="B253" s="133"/>
      <c r="C253" s="1"/>
      <c r="D253" s="72"/>
      <c r="E253" s="64"/>
      <c r="F253" s="64"/>
      <c r="G253" s="64"/>
      <c r="H253" s="1"/>
      <c r="I253" s="1"/>
      <c r="J253" s="6"/>
    </row>
    <row r="254" spans="1:10" ht="12.75">
      <c r="A254" s="34"/>
      <c r="B254" s="133"/>
      <c r="C254" s="1"/>
      <c r="D254" s="72"/>
      <c r="E254" s="64"/>
      <c r="F254" s="64"/>
      <c r="G254" s="64"/>
      <c r="H254" s="28" t="s">
        <v>425</v>
      </c>
      <c r="I254" s="1">
        <v>30</v>
      </c>
      <c r="J254" s="6">
        <f>I254/102.36</f>
        <v>0.29308323563892147</v>
      </c>
    </row>
    <row r="255" spans="1:10" ht="12.75">
      <c r="A255" s="34"/>
      <c r="B255" s="133"/>
      <c r="C255" s="1"/>
      <c r="D255" s="72"/>
      <c r="E255" s="64"/>
      <c r="F255" s="64"/>
      <c r="G255" s="64"/>
      <c r="H255" s="28" t="s">
        <v>426</v>
      </c>
      <c r="I255" s="1">
        <v>0</v>
      </c>
      <c r="J255" s="6">
        <f>I255/110.23</f>
        <v>0</v>
      </c>
    </row>
    <row r="256" spans="1:10" ht="12.75">
      <c r="A256" s="34"/>
      <c r="B256" s="133"/>
      <c r="C256" s="1"/>
      <c r="D256" s="72"/>
      <c r="E256" s="64"/>
      <c r="F256" s="64"/>
      <c r="G256" s="64"/>
      <c r="H256" s="69" t="s">
        <v>438</v>
      </c>
      <c r="I256" s="1">
        <v>30</v>
      </c>
      <c r="J256" s="6">
        <f>I256/102.36</f>
        <v>0.29308323563892147</v>
      </c>
    </row>
    <row r="257" spans="1:10" ht="12.75">
      <c r="A257" s="34"/>
      <c r="B257" s="133"/>
      <c r="C257" s="1"/>
      <c r="D257" s="72"/>
      <c r="E257" s="64"/>
      <c r="F257" s="64"/>
      <c r="G257" s="64"/>
      <c r="H257" s="1"/>
      <c r="I257" s="31"/>
      <c r="J257" s="33"/>
    </row>
    <row r="258" spans="1:10" ht="12.75">
      <c r="A258" s="23" t="s">
        <v>361</v>
      </c>
      <c r="B258" s="133"/>
      <c r="C258" s="1"/>
      <c r="D258" s="72"/>
      <c r="E258" s="64"/>
      <c r="F258" s="64"/>
      <c r="G258" s="64"/>
      <c r="H258" s="1"/>
      <c r="I258" s="31"/>
      <c r="J258" s="33"/>
    </row>
    <row r="259" spans="1:10" ht="12.75">
      <c r="A259" s="25"/>
      <c r="B259" s="133"/>
      <c r="C259" s="1"/>
      <c r="D259" s="72"/>
      <c r="E259" s="64"/>
      <c r="F259" s="64"/>
      <c r="G259" s="64"/>
      <c r="H259" s="1"/>
      <c r="I259" s="1"/>
      <c r="J259" s="6"/>
    </row>
    <row r="260" spans="1:10" ht="12.75">
      <c r="A260" s="12" t="s">
        <v>483</v>
      </c>
      <c r="B260" s="132" t="s">
        <v>288</v>
      </c>
      <c r="C260" s="4" t="s">
        <v>289</v>
      </c>
      <c r="D260" s="72" t="s">
        <v>411</v>
      </c>
      <c r="E260" s="72" t="s">
        <v>411</v>
      </c>
      <c r="F260" s="72" t="s">
        <v>411</v>
      </c>
      <c r="G260" s="72" t="s">
        <v>411</v>
      </c>
      <c r="H260" s="4" t="s">
        <v>341</v>
      </c>
      <c r="I260" s="5">
        <v>100</v>
      </c>
      <c r="J260" s="6">
        <f>I260/110.23</f>
        <v>0.9071940488070398</v>
      </c>
    </row>
    <row r="261" spans="1:10" ht="12.75">
      <c r="A261" s="13" t="s">
        <v>492</v>
      </c>
      <c r="B261" s="22" t="s">
        <v>314</v>
      </c>
      <c r="C261" s="7" t="s">
        <v>289</v>
      </c>
      <c r="D261" s="72" t="s">
        <v>411</v>
      </c>
      <c r="E261" s="65" t="s">
        <v>411</v>
      </c>
      <c r="F261" s="65" t="s">
        <v>411</v>
      </c>
      <c r="G261" s="65" t="s">
        <v>412</v>
      </c>
      <c r="H261" s="4" t="s">
        <v>341</v>
      </c>
      <c r="I261" s="8">
        <v>50</v>
      </c>
      <c r="J261" s="6">
        <f>I261/110.23</f>
        <v>0.4535970244035199</v>
      </c>
    </row>
    <row r="262" spans="1:10" ht="12.75">
      <c r="A262" s="13"/>
      <c r="B262" s="22"/>
      <c r="C262" s="7"/>
      <c r="D262" s="65"/>
      <c r="E262" s="65"/>
      <c r="F262" s="65"/>
      <c r="G262" s="65"/>
      <c r="H262" s="4"/>
      <c r="I262" s="8"/>
      <c r="J262" s="9"/>
    </row>
    <row r="263" spans="1:10" ht="12.75">
      <c r="A263" s="34"/>
      <c r="B263" s="22"/>
      <c r="C263" s="7"/>
      <c r="D263" s="65"/>
      <c r="E263" s="65"/>
      <c r="F263" s="65"/>
      <c r="G263" s="65"/>
      <c r="H263" s="28" t="s">
        <v>425</v>
      </c>
      <c r="I263" s="8">
        <v>0</v>
      </c>
      <c r="J263" s="9">
        <v>0</v>
      </c>
    </row>
    <row r="264" spans="1:10" ht="12.75">
      <c r="A264" s="34"/>
      <c r="B264" s="22"/>
      <c r="C264" s="7"/>
      <c r="D264" s="65"/>
      <c r="E264" s="65"/>
      <c r="F264" s="65"/>
      <c r="G264" s="65"/>
      <c r="H264" s="28" t="s">
        <v>426</v>
      </c>
      <c r="I264" s="8">
        <f>SUM(I260:I261)</f>
        <v>150</v>
      </c>
      <c r="J264" s="6">
        <f>I264/110.23</f>
        <v>1.3607910732105597</v>
      </c>
    </row>
    <row r="265" spans="1:10" ht="12.75">
      <c r="A265" s="34"/>
      <c r="B265" s="22"/>
      <c r="C265" s="7"/>
      <c r="D265" s="65"/>
      <c r="E265" s="65"/>
      <c r="F265" s="65"/>
      <c r="G265" s="65"/>
      <c r="H265" s="69" t="s">
        <v>439</v>
      </c>
      <c r="I265" s="30">
        <v>150</v>
      </c>
      <c r="J265" s="76">
        <v>1.3607910732105597</v>
      </c>
    </row>
    <row r="266" spans="1:10" ht="12.75">
      <c r="A266" s="34"/>
      <c r="B266" s="22"/>
      <c r="C266" s="7"/>
      <c r="D266" s="65"/>
      <c r="E266" s="65"/>
      <c r="F266" s="65"/>
      <c r="G266" s="65"/>
      <c r="H266" s="69"/>
      <c r="I266" s="30"/>
      <c r="J266" s="76"/>
    </row>
    <row r="267" spans="1:10" ht="12.75">
      <c r="A267" s="23" t="s">
        <v>358</v>
      </c>
      <c r="B267" s="22"/>
      <c r="C267" s="7"/>
      <c r="D267" s="65"/>
      <c r="E267" s="65"/>
      <c r="F267" s="65"/>
      <c r="G267" s="65"/>
      <c r="H267" s="4"/>
      <c r="I267" s="30"/>
      <c r="J267" s="33"/>
    </row>
    <row r="268" spans="1:10" ht="12.75">
      <c r="A268" s="23"/>
      <c r="B268" s="22"/>
      <c r="C268" s="7"/>
      <c r="D268" s="65"/>
      <c r="E268" s="65"/>
      <c r="F268" s="65"/>
      <c r="G268" s="65"/>
      <c r="H268" s="4"/>
      <c r="I268" s="30"/>
      <c r="J268" s="33"/>
    </row>
    <row r="269" spans="1:10" ht="12.75">
      <c r="A269" s="25" t="s">
        <v>501</v>
      </c>
      <c r="B269" s="133" t="s">
        <v>131</v>
      </c>
      <c r="C269" s="1" t="s">
        <v>132</v>
      </c>
      <c r="D269" s="64" t="s">
        <v>2</v>
      </c>
      <c r="E269" s="64" t="s">
        <v>411</v>
      </c>
      <c r="F269" s="64" t="s">
        <v>411</v>
      </c>
      <c r="G269" s="64" t="s">
        <v>411</v>
      </c>
      <c r="H269" s="1" t="s">
        <v>342</v>
      </c>
      <c r="I269" s="55">
        <v>10.5</v>
      </c>
      <c r="J269" s="6">
        <f>I269/102.36</f>
        <v>0.1025791324736225</v>
      </c>
    </row>
    <row r="270" spans="1:10" ht="12.75">
      <c r="A270" s="25" t="s">
        <v>49</v>
      </c>
      <c r="B270" s="133" t="s">
        <v>138</v>
      </c>
      <c r="C270" s="1" t="s">
        <v>132</v>
      </c>
      <c r="D270" s="64" t="s">
        <v>2</v>
      </c>
      <c r="E270" s="64" t="s">
        <v>411</v>
      </c>
      <c r="F270" s="64" t="s">
        <v>411</v>
      </c>
      <c r="G270" s="64" t="s">
        <v>411</v>
      </c>
      <c r="H270" s="1" t="s">
        <v>342</v>
      </c>
      <c r="I270" s="55">
        <v>23</v>
      </c>
      <c r="J270" s="6">
        <f>I270/102.36</f>
        <v>0.2246971473231731</v>
      </c>
    </row>
    <row r="271" spans="1:10" ht="12.75">
      <c r="A271" s="12" t="s">
        <v>15</v>
      </c>
      <c r="B271" s="132" t="s">
        <v>300</v>
      </c>
      <c r="C271" s="4" t="s">
        <v>132</v>
      </c>
      <c r="D271" s="64" t="s">
        <v>2</v>
      </c>
      <c r="E271" s="72" t="s">
        <v>411</v>
      </c>
      <c r="F271" s="72" t="s">
        <v>411</v>
      </c>
      <c r="G271" s="72" t="s">
        <v>411</v>
      </c>
      <c r="H271" s="1" t="s">
        <v>342</v>
      </c>
      <c r="I271" s="5">
        <v>50</v>
      </c>
      <c r="J271" s="6">
        <f>I271/102.36</f>
        <v>0.48847205939820243</v>
      </c>
    </row>
    <row r="272" spans="1:10" ht="12.75">
      <c r="A272" s="12" t="s">
        <v>14</v>
      </c>
      <c r="B272" s="132" t="s">
        <v>317</v>
      </c>
      <c r="C272" s="4" t="s">
        <v>316</v>
      </c>
      <c r="D272" s="72" t="s">
        <v>411</v>
      </c>
      <c r="E272" s="72" t="s">
        <v>411</v>
      </c>
      <c r="F272" s="72" t="s">
        <v>411</v>
      </c>
      <c r="G272" s="72" t="s">
        <v>411</v>
      </c>
      <c r="H272" s="4" t="s">
        <v>341</v>
      </c>
      <c r="I272" s="5">
        <v>50</v>
      </c>
      <c r="J272" s="6">
        <f>I272/110.23</f>
        <v>0.4535970244035199</v>
      </c>
    </row>
    <row r="273" spans="1:10" ht="12.75">
      <c r="A273" s="12" t="s">
        <v>535</v>
      </c>
      <c r="B273" s="132" t="s">
        <v>310</v>
      </c>
      <c r="C273" s="4" t="s">
        <v>132</v>
      </c>
      <c r="D273" s="72" t="s">
        <v>411</v>
      </c>
      <c r="E273" s="72" t="s">
        <v>411</v>
      </c>
      <c r="F273" s="72" t="s">
        <v>412</v>
      </c>
      <c r="G273" s="72" t="s">
        <v>411</v>
      </c>
      <c r="H273" s="4" t="s">
        <v>341</v>
      </c>
      <c r="I273" s="5">
        <v>100</v>
      </c>
      <c r="J273" s="6">
        <f>I273/110.23</f>
        <v>0.9071940488070398</v>
      </c>
    </row>
    <row r="274" spans="1:10" ht="12.75">
      <c r="A274" s="12"/>
      <c r="B274" s="132"/>
      <c r="C274" s="4"/>
      <c r="D274" s="72"/>
      <c r="E274" s="72"/>
      <c r="F274" s="72"/>
      <c r="G274" s="72"/>
      <c r="H274" s="4"/>
      <c r="I274" s="5"/>
      <c r="J274" s="6"/>
    </row>
    <row r="275" spans="1:10" ht="12.75">
      <c r="A275" s="34"/>
      <c r="B275" s="132"/>
      <c r="C275" s="4"/>
      <c r="D275" s="72"/>
      <c r="E275" s="72"/>
      <c r="F275" s="72"/>
      <c r="G275" s="72"/>
      <c r="H275" s="28" t="s">
        <v>425</v>
      </c>
      <c r="I275" s="5">
        <f>SUM(I269:I271)</f>
        <v>83.5</v>
      </c>
      <c r="J275" s="35">
        <f>I275/102.36</f>
        <v>0.815748339194998</v>
      </c>
    </row>
    <row r="276" spans="1:10" ht="12.75">
      <c r="A276" s="34"/>
      <c r="B276" s="132"/>
      <c r="C276" s="4"/>
      <c r="D276" s="72"/>
      <c r="E276" s="72"/>
      <c r="F276" s="72"/>
      <c r="G276" s="72"/>
      <c r="H276" s="28" t="s">
        <v>426</v>
      </c>
      <c r="I276" s="5">
        <f>SUM(I272:I273)</f>
        <v>150</v>
      </c>
      <c r="J276" s="6">
        <f>I276/110.23</f>
        <v>1.3607910732105597</v>
      </c>
    </row>
    <row r="277" spans="1:10" ht="12.75">
      <c r="A277" s="34"/>
      <c r="B277" s="132"/>
      <c r="C277" s="4"/>
      <c r="D277" s="72"/>
      <c r="E277" s="72"/>
      <c r="F277" s="72"/>
      <c r="G277" s="72"/>
      <c r="H277" s="69" t="s">
        <v>436</v>
      </c>
      <c r="I277" s="29">
        <f>SUM(I269:I273)</f>
        <v>233.5</v>
      </c>
      <c r="J277" s="33">
        <f>SUM(J269:J273)</f>
        <v>2.1765394124055577</v>
      </c>
    </row>
    <row r="278" spans="1:10" ht="12.75">
      <c r="A278" s="34"/>
      <c r="B278" s="22"/>
      <c r="C278" s="7"/>
      <c r="D278" s="65"/>
      <c r="E278" s="65"/>
      <c r="F278" s="65"/>
      <c r="G278" s="65"/>
      <c r="H278" s="4"/>
      <c r="I278" s="30"/>
      <c r="J278" s="33"/>
    </row>
    <row r="279" spans="1:10" ht="12.75">
      <c r="A279" s="23" t="s">
        <v>362</v>
      </c>
      <c r="B279" s="22"/>
      <c r="C279" s="7"/>
      <c r="D279" s="65"/>
      <c r="E279" s="65"/>
      <c r="F279" s="65"/>
      <c r="G279" s="65"/>
      <c r="H279" s="4"/>
      <c r="I279" s="30"/>
      <c r="J279" s="33"/>
    </row>
    <row r="280" spans="1:10" ht="12.75">
      <c r="A280" s="13"/>
      <c r="B280" s="22"/>
      <c r="C280" s="7"/>
      <c r="D280" s="65"/>
      <c r="E280" s="65"/>
      <c r="F280" s="65"/>
      <c r="G280" s="65"/>
      <c r="H280" s="4"/>
      <c r="I280" s="8"/>
      <c r="J280" s="9"/>
    </row>
    <row r="281" spans="1:10" ht="12.75">
      <c r="A281" s="25" t="s">
        <v>74</v>
      </c>
      <c r="B281" s="133" t="s">
        <v>194</v>
      </c>
      <c r="C281" s="1" t="s">
        <v>195</v>
      </c>
      <c r="D281" s="64" t="s">
        <v>2</v>
      </c>
      <c r="E281" s="64" t="s">
        <v>411</v>
      </c>
      <c r="F281" s="64" t="s">
        <v>411</v>
      </c>
      <c r="G281" s="64" t="s">
        <v>411</v>
      </c>
      <c r="H281" s="1" t="s">
        <v>342</v>
      </c>
      <c r="I281" s="55">
        <v>4.3333</v>
      </c>
      <c r="J281" s="6">
        <f>I281/102.36</f>
        <v>0.04233391949980461</v>
      </c>
    </row>
    <row r="282" spans="1:10" ht="12.75">
      <c r="A282" s="12" t="s">
        <v>16</v>
      </c>
      <c r="B282" s="132" t="s">
        <v>259</v>
      </c>
      <c r="C282" s="4" t="s">
        <v>195</v>
      </c>
      <c r="D282" s="72" t="s">
        <v>411</v>
      </c>
      <c r="E282" s="72" t="s">
        <v>411</v>
      </c>
      <c r="F282" s="72" t="s">
        <v>411</v>
      </c>
      <c r="G282" s="72" t="s">
        <v>411</v>
      </c>
      <c r="H282" s="4" t="s">
        <v>341</v>
      </c>
      <c r="I282" s="5">
        <v>100</v>
      </c>
      <c r="J282" s="6">
        <f aca="true" t="shared" si="8" ref="J282:J287">I282/110.23</f>
        <v>0.9071940488070398</v>
      </c>
    </row>
    <row r="283" spans="1:10" ht="12.75">
      <c r="A283" s="12" t="s">
        <v>470</v>
      </c>
      <c r="B283" s="132" t="s">
        <v>268</v>
      </c>
      <c r="C283" s="4" t="s">
        <v>195</v>
      </c>
      <c r="D283" s="72" t="s">
        <v>411</v>
      </c>
      <c r="E283" s="72" t="s">
        <v>412</v>
      </c>
      <c r="F283" s="72" t="s">
        <v>411</v>
      </c>
      <c r="G283" s="72" t="s">
        <v>411</v>
      </c>
      <c r="H283" s="4" t="s">
        <v>341</v>
      </c>
      <c r="I283" s="5">
        <v>60</v>
      </c>
      <c r="J283" s="6">
        <f t="shared" si="8"/>
        <v>0.5443164292842239</v>
      </c>
    </row>
    <row r="284" spans="1:10" ht="12.75">
      <c r="A284" s="13" t="s">
        <v>458</v>
      </c>
      <c r="B284" s="22" t="s">
        <v>457</v>
      </c>
      <c r="C284" s="7" t="s">
        <v>343</v>
      </c>
      <c r="D284" s="65" t="s">
        <v>412</v>
      </c>
      <c r="E284" s="65" t="s">
        <v>412</v>
      </c>
      <c r="F284" s="65" t="s">
        <v>412</v>
      </c>
      <c r="G284" s="65" t="s">
        <v>411</v>
      </c>
      <c r="H284" s="4" t="s">
        <v>341</v>
      </c>
      <c r="I284" s="5">
        <v>56</v>
      </c>
      <c r="J284" s="6">
        <f t="shared" si="8"/>
        <v>0.5080286673319423</v>
      </c>
    </row>
    <row r="285" spans="1:10" ht="12.75">
      <c r="A285" s="12" t="s">
        <v>475</v>
      </c>
      <c r="B285" s="132" t="s">
        <v>276</v>
      </c>
      <c r="C285" s="4" t="s">
        <v>195</v>
      </c>
      <c r="D285" s="72" t="s">
        <v>411</v>
      </c>
      <c r="E285" s="72" t="s">
        <v>412</v>
      </c>
      <c r="F285" s="72" t="s">
        <v>412</v>
      </c>
      <c r="G285" s="72" t="s">
        <v>412</v>
      </c>
      <c r="H285" s="4" t="s">
        <v>341</v>
      </c>
      <c r="I285" s="5">
        <v>20</v>
      </c>
      <c r="J285" s="6">
        <f t="shared" si="8"/>
        <v>0.18143880976140797</v>
      </c>
    </row>
    <row r="286" spans="1:10" ht="12.75">
      <c r="A286" s="12" t="s">
        <v>489</v>
      </c>
      <c r="B286" s="132" t="s">
        <v>304</v>
      </c>
      <c r="C286" s="4" t="s">
        <v>195</v>
      </c>
      <c r="D286" s="72" t="s">
        <v>411</v>
      </c>
      <c r="E286" s="72" t="s">
        <v>411</v>
      </c>
      <c r="F286" s="72" t="s">
        <v>411</v>
      </c>
      <c r="G286" s="72" t="s">
        <v>411</v>
      </c>
      <c r="H286" s="4" t="s">
        <v>341</v>
      </c>
      <c r="I286" s="5">
        <v>60</v>
      </c>
      <c r="J286" s="6">
        <f t="shared" si="8"/>
        <v>0.5443164292842239</v>
      </c>
    </row>
    <row r="287" spans="1:10" ht="12.75">
      <c r="A287" s="13" t="s">
        <v>490</v>
      </c>
      <c r="B287" s="22" t="s">
        <v>256</v>
      </c>
      <c r="C287" s="7" t="s">
        <v>195</v>
      </c>
      <c r="D287" s="72" t="s">
        <v>411</v>
      </c>
      <c r="E287" s="65" t="s">
        <v>411</v>
      </c>
      <c r="F287" s="65" t="s">
        <v>411</v>
      </c>
      <c r="G287" s="65" t="s">
        <v>411</v>
      </c>
      <c r="H287" s="4" t="s">
        <v>341</v>
      </c>
      <c r="I287" s="8">
        <v>110</v>
      </c>
      <c r="J287" s="6">
        <f t="shared" si="8"/>
        <v>0.9979134536877438</v>
      </c>
    </row>
    <row r="288" spans="1:10" ht="12.75">
      <c r="A288" s="12"/>
      <c r="B288" s="132"/>
      <c r="C288" s="4"/>
      <c r="D288" s="72"/>
      <c r="E288" s="72"/>
      <c r="F288" s="72"/>
      <c r="G288" s="72"/>
      <c r="H288" s="4"/>
      <c r="I288" s="5"/>
      <c r="J288" s="6"/>
    </row>
    <row r="289" spans="1:10" ht="12.75">
      <c r="A289" s="34"/>
      <c r="B289" s="132"/>
      <c r="C289" s="4"/>
      <c r="D289" s="72"/>
      <c r="E289" s="72"/>
      <c r="F289" s="72"/>
      <c r="G289" s="72"/>
      <c r="H289" s="28" t="s">
        <v>425</v>
      </c>
      <c r="I289" s="55">
        <f>I281</f>
        <v>4.3333</v>
      </c>
      <c r="J289" s="6">
        <f>I289/102.36</f>
        <v>0.04233391949980461</v>
      </c>
    </row>
    <row r="290" spans="1:10" ht="12.75">
      <c r="A290" s="34"/>
      <c r="B290" s="132"/>
      <c r="C290" s="4"/>
      <c r="D290" s="72"/>
      <c r="E290" s="72"/>
      <c r="F290" s="72"/>
      <c r="G290" s="72"/>
      <c r="H290" s="28" t="s">
        <v>426</v>
      </c>
      <c r="I290" s="5">
        <f>SUM(I282:I287)</f>
        <v>406</v>
      </c>
      <c r="J290" s="6">
        <f>I290/110.23</f>
        <v>3.6832078381565814</v>
      </c>
    </row>
    <row r="291" spans="1:10" ht="12.75">
      <c r="A291" s="34"/>
      <c r="B291" s="132"/>
      <c r="C291" s="4"/>
      <c r="D291" s="72"/>
      <c r="E291" s="72"/>
      <c r="F291" s="72"/>
      <c r="G291" s="72"/>
      <c r="H291" s="69" t="s">
        <v>440</v>
      </c>
      <c r="I291" s="29">
        <f>SUM(I281:I287)</f>
        <v>410.3333</v>
      </c>
      <c r="J291" s="33">
        <f>SUM(J281:J287)</f>
        <v>3.7255417576563867</v>
      </c>
    </row>
    <row r="292" spans="1:10" ht="12.75">
      <c r="A292" s="34"/>
      <c r="B292" s="132"/>
      <c r="C292" s="4"/>
      <c r="D292" s="72"/>
      <c r="E292" s="72"/>
      <c r="F292" s="72"/>
      <c r="G292" s="72"/>
      <c r="H292" s="4"/>
      <c r="I292" s="29"/>
      <c r="J292" s="33"/>
    </row>
    <row r="293" spans="1:10" ht="12.75">
      <c r="A293" s="23" t="s">
        <v>363</v>
      </c>
      <c r="B293" s="132"/>
      <c r="C293" s="4"/>
      <c r="D293" s="72"/>
      <c r="E293" s="72"/>
      <c r="F293" s="72"/>
      <c r="G293" s="72"/>
      <c r="H293" s="4"/>
      <c r="I293" s="29"/>
      <c r="J293" s="33"/>
    </row>
    <row r="294" spans="1:10" ht="12.75">
      <c r="A294" s="12"/>
      <c r="B294" s="132"/>
      <c r="C294" s="4"/>
      <c r="D294" s="72"/>
      <c r="E294" s="72"/>
      <c r="F294" s="72"/>
      <c r="G294" s="72"/>
      <c r="H294" s="4"/>
      <c r="I294" s="5"/>
      <c r="J294" s="6"/>
    </row>
    <row r="295" spans="1:10" ht="12.75">
      <c r="A295" s="25" t="s">
        <v>118</v>
      </c>
      <c r="B295" s="133" t="s">
        <v>160</v>
      </c>
      <c r="C295" s="1" t="s">
        <v>161</v>
      </c>
      <c r="D295" s="64" t="s">
        <v>2</v>
      </c>
      <c r="E295" s="64" t="s">
        <v>412</v>
      </c>
      <c r="F295" s="64" t="s">
        <v>411</v>
      </c>
      <c r="G295" s="64" t="s">
        <v>412</v>
      </c>
      <c r="H295" s="1" t="s">
        <v>342</v>
      </c>
      <c r="I295" s="55">
        <v>2</v>
      </c>
      <c r="J295" s="6">
        <f>I295/102.36</f>
        <v>0.019538882375928098</v>
      </c>
    </row>
    <row r="296" spans="1:10" ht="12.75">
      <c r="A296" s="25"/>
      <c r="B296" s="133"/>
      <c r="C296" s="1"/>
      <c r="D296" s="72"/>
      <c r="E296" s="64"/>
      <c r="F296" s="64"/>
      <c r="G296" s="64"/>
      <c r="H296" s="1"/>
      <c r="I296" s="1"/>
      <c r="J296" s="6"/>
    </row>
    <row r="297" spans="1:10" ht="12.75">
      <c r="A297" s="34"/>
      <c r="B297" s="133"/>
      <c r="C297" s="1"/>
      <c r="D297" s="72"/>
      <c r="E297" s="64"/>
      <c r="F297" s="64"/>
      <c r="G297" s="64"/>
      <c r="H297" s="28" t="s">
        <v>425</v>
      </c>
      <c r="I297" s="1">
        <v>2</v>
      </c>
      <c r="J297" s="6">
        <f>I297/102.36</f>
        <v>0.019538882375928098</v>
      </c>
    </row>
    <row r="298" spans="1:10" ht="12.75">
      <c r="A298" s="34"/>
      <c r="B298" s="133"/>
      <c r="C298" s="1"/>
      <c r="D298" s="72"/>
      <c r="E298" s="64"/>
      <c r="F298" s="64"/>
      <c r="G298" s="64"/>
      <c r="H298" s="28" t="s">
        <v>426</v>
      </c>
      <c r="I298" s="1">
        <v>0</v>
      </c>
      <c r="J298" s="6">
        <f>I298/110.23</f>
        <v>0</v>
      </c>
    </row>
    <row r="299" spans="1:10" ht="12.75">
      <c r="A299" s="34"/>
      <c r="B299" s="133"/>
      <c r="C299" s="1"/>
      <c r="D299" s="72"/>
      <c r="E299" s="64"/>
      <c r="F299" s="64"/>
      <c r="G299" s="64"/>
      <c r="H299" s="69" t="s">
        <v>441</v>
      </c>
      <c r="I299" s="1">
        <v>2</v>
      </c>
      <c r="J299" s="6">
        <f>I299/102.36</f>
        <v>0.019538882375928098</v>
      </c>
    </row>
    <row r="300" spans="1:10" ht="12.75">
      <c r="A300" s="34"/>
      <c r="B300" s="133"/>
      <c r="C300" s="1"/>
      <c r="D300" s="72"/>
      <c r="E300" s="64"/>
      <c r="F300" s="64"/>
      <c r="G300" s="64"/>
      <c r="H300" s="1"/>
      <c r="I300" s="31"/>
      <c r="J300" s="33"/>
    </row>
    <row r="301" spans="1:10" ht="12.75">
      <c r="A301" s="23" t="s">
        <v>364</v>
      </c>
      <c r="B301" s="133"/>
      <c r="C301" s="1"/>
      <c r="D301" s="72"/>
      <c r="E301" s="64"/>
      <c r="F301" s="64"/>
      <c r="G301" s="64"/>
      <c r="H301" s="1"/>
      <c r="I301" s="31"/>
      <c r="J301" s="33"/>
    </row>
    <row r="302" spans="1:10" ht="12.75">
      <c r="A302" s="25"/>
      <c r="B302" s="133"/>
      <c r="C302" s="1"/>
      <c r="D302" s="72"/>
      <c r="E302" s="64"/>
      <c r="F302" s="64"/>
      <c r="G302" s="64"/>
      <c r="H302" s="1"/>
      <c r="I302" s="1"/>
      <c r="J302" s="6"/>
    </row>
    <row r="303" spans="1:10" ht="12.75">
      <c r="A303" s="12" t="s">
        <v>20</v>
      </c>
      <c r="B303" s="132" t="s">
        <v>264</v>
      </c>
      <c r="C303" s="4" t="s">
        <v>265</v>
      </c>
      <c r="D303" s="72" t="s">
        <v>411</v>
      </c>
      <c r="E303" s="72" t="s">
        <v>412</v>
      </c>
      <c r="F303" s="72" t="s">
        <v>411</v>
      </c>
      <c r="G303" s="72" t="s">
        <v>411</v>
      </c>
      <c r="H303" s="4" t="s">
        <v>341</v>
      </c>
      <c r="I303" s="5">
        <v>108</v>
      </c>
      <c r="J303" s="6">
        <f>I303/110.23</f>
        <v>0.979769572711603</v>
      </c>
    </row>
    <row r="304" spans="1:10" ht="12.75">
      <c r="A304" s="13" t="s">
        <v>484</v>
      </c>
      <c r="B304" s="22" t="s">
        <v>291</v>
      </c>
      <c r="C304" s="7" t="s">
        <v>265</v>
      </c>
      <c r="D304" s="65" t="s">
        <v>412</v>
      </c>
      <c r="E304" s="65" t="s">
        <v>411</v>
      </c>
      <c r="F304" s="65" t="s">
        <v>411</v>
      </c>
      <c r="G304" s="65" t="s">
        <v>411</v>
      </c>
      <c r="H304" s="4" t="s">
        <v>341</v>
      </c>
      <c r="I304" s="8">
        <v>35</v>
      </c>
      <c r="J304" s="6">
        <f>I304/110.23</f>
        <v>0.3175179170824639</v>
      </c>
    </row>
    <row r="305" spans="1:10" ht="12.75">
      <c r="A305" s="13"/>
      <c r="B305" s="22"/>
      <c r="C305" s="7"/>
      <c r="D305" s="65"/>
      <c r="E305" s="65"/>
      <c r="F305" s="65"/>
      <c r="G305" s="65"/>
      <c r="H305" s="4"/>
      <c r="I305" s="8"/>
      <c r="J305" s="9"/>
    </row>
    <row r="306" spans="1:10" ht="12" customHeight="1">
      <c r="A306" s="34"/>
      <c r="B306" s="22"/>
      <c r="C306" s="7"/>
      <c r="D306" s="65"/>
      <c r="E306" s="65"/>
      <c r="F306" s="65"/>
      <c r="G306" s="65"/>
      <c r="H306" s="28" t="s">
        <v>425</v>
      </c>
      <c r="I306" s="8">
        <v>0</v>
      </c>
      <c r="J306" s="9">
        <v>0</v>
      </c>
    </row>
    <row r="307" spans="1:10" ht="12.75">
      <c r="A307" s="34"/>
      <c r="B307" s="22"/>
      <c r="C307" s="7"/>
      <c r="D307" s="65"/>
      <c r="E307" s="65"/>
      <c r="F307" s="65"/>
      <c r="G307" s="65"/>
      <c r="H307" s="28" t="s">
        <v>426</v>
      </c>
      <c r="I307" s="8">
        <f>SUM(I303:I304)</f>
        <v>143</v>
      </c>
      <c r="J307" s="6">
        <f>I307/110.23</f>
        <v>1.297287489794067</v>
      </c>
    </row>
    <row r="308" spans="1:10" ht="12.75">
      <c r="A308" s="34"/>
      <c r="B308" s="22"/>
      <c r="C308" s="7"/>
      <c r="D308" s="65"/>
      <c r="E308" s="65"/>
      <c r="F308" s="65"/>
      <c r="G308" s="65"/>
      <c r="H308" s="69" t="s">
        <v>442</v>
      </c>
      <c r="I308" s="30">
        <v>143</v>
      </c>
      <c r="J308" s="76">
        <v>1.297287489794067</v>
      </c>
    </row>
    <row r="309" spans="1:10" ht="12.75">
      <c r="A309" s="34"/>
      <c r="B309" s="22"/>
      <c r="C309" s="7"/>
      <c r="D309" s="65"/>
      <c r="E309" s="65"/>
      <c r="F309" s="65"/>
      <c r="G309" s="65"/>
      <c r="H309" s="4"/>
      <c r="I309" s="30"/>
      <c r="J309" s="33"/>
    </row>
    <row r="310" spans="1:10" ht="12.75">
      <c r="A310" s="23" t="s">
        <v>365</v>
      </c>
      <c r="B310" s="22"/>
      <c r="C310" s="7"/>
      <c r="D310" s="65"/>
      <c r="E310" s="65"/>
      <c r="F310" s="65"/>
      <c r="G310" s="65"/>
      <c r="H310" s="4"/>
      <c r="I310" s="30"/>
      <c r="J310" s="33"/>
    </row>
    <row r="311" spans="1:10" ht="12.75">
      <c r="A311" s="13"/>
      <c r="B311" s="22"/>
      <c r="C311" s="7"/>
      <c r="D311" s="65"/>
      <c r="E311" s="65"/>
      <c r="F311" s="65"/>
      <c r="G311" s="65"/>
      <c r="H311" s="4"/>
      <c r="I311" s="8"/>
      <c r="J311" s="9"/>
    </row>
    <row r="312" spans="1:10" ht="12.75">
      <c r="A312" s="25" t="s">
        <v>53</v>
      </c>
      <c r="B312" s="133" t="s">
        <v>146</v>
      </c>
      <c r="C312" s="1" t="s">
        <v>147</v>
      </c>
      <c r="D312" s="64" t="s">
        <v>2</v>
      </c>
      <c r="E312" s="64" t="s">
        <v>411</v>
      </c>
      <c r="F312" s="64" t="s">
        <v>411</v>
      </c>
      <c r="G312" s="64" t="s">
        <v>411</v>
      </c>
      <c r="H312" s="1" t="s">
        <v>342</v>
      </c>
      <c r="I312" s="55">
        <v>9</v>
      </c>
      <c r="J312" s="6">
        <f aca="true" t="shared" si="9" ref="J312:J318">I312/102.36</f>
        <v>0.08792497069167644</v>
      </c>
    </row>
    <row r="313" spans="1:10" ht="12.75">
      <c r="A313" s="25" t="s">
        <v>61</v>
      </c>
      <c r="B313" s="133" t="s">
        <v>159</v>
      </c>
      <c r="C313" s="1" t="s">
        <v>147</v>
      </c>
      <c r="D313" s="64" t="s">
        <v>2</v>
      </c>
      <c r="E313" s="64" t="s">
        <v>411</v>
      </c>
      <c r="F313" s="64" t="s">
        <v>411</v>
      </c>
      <c r="G313" s="64" t="s">
        <v>411</v>
      </c>
      <c r="H313" s="1" t="s">
        <v>342</v>
      </c>
      <c r="I313" s="55">
        <v>50</v>
      </c>
      <c r="J313" s="6">
        <f t="shared" si="9"/>
        <v>0.48847205939820243</v>
      </c>
    </row>
    <row r="314" spans="1:10" ht="12.75">
      <c r="A314" s="25" t="s">
        <v>378</v>
      </c>
      <c r="B314" s="133" t="s">
        <v>169</v>
      </c>
      <c r="C314" s="1" t="s">
        <v>147</v>
      </c>
      <c r="D314" s="64" t="s">
        <v>2</v>
      </c>
      <c r="E314" s="64" t="s">
        <v>411</v>
      </c>
      <c r="F314" s="64" t="s">
        <v>411</v>
      </c>
      <c r="G314" s="64" t="s">
        <v>411</v>
      </c>
      <c r="H314" s="1" t="s">
        <v>342</v>
      </c>
      <c r="I314" s="55">
        <v>50</v>
      </c>
      <c r="J314" s="6">
        <f t="shared" si="9"/>
        <v>0.48847205939820243</v>
      </c>
    </row>
    <row r="315" spans="1:10" ht="12.75">
      <c r="A315" s="25" t="s">
        <v>68</v>
      </c>
      <c r="B315" s="133" t="s">
        <v>179</v>
      </c>
      <c r="C315" s="1" t="s">
        <v>147</v>
      </c>
      <c r="D315" s="64" t="s">
        <v>2</v>
      </c>
      <c r="E315" s="64" t="s">
        <v>411</v>
      </c>
      <c r="F315" s="64" t="s">
        <v>411</v>
      </c>
      <c r="G315" s="64" t="s">
        <v>411</v>
      </c>
      <c r="H315" s="1" t="s">
        <v>342</v>
      </c>
      <c r="I315" s="55">
        <v>50</v>
      </c>
      <c r="J315" s="6">
        <f t="shared" si="9"/>
        <v>0.48847205939820243</v>
      </c>
    </row>
    <row r="316" spans="1:10" ht="12.75">
      <c r="A316" s="25" t="s">
        <v>5</v>
      </c>
      <c r="B316" s="133" t="s">
        <v>183</v>
      </c>
      <c r="C316" s="1" t="s">
        <v>147</v>
      </c>
      <c r="D316" s="64" t="s">
        <v>2</v>
      </c>
      <c r="E316" s="64" t="s">
        <v>411</v>
      </c>
      <c r="F316" s="64" t="s">
        <v>411</v>
      </c>
      <c r="G316" s="64" t="s">
        <v>411</v>
      </c>
      <c r="H316" s="1" t="s">
        <v>342</v>
      </c>
      <c r="I316" s="55">
        <v>9</v>
      </c>
      <c r="J316" s="6">
        <f t="shared" si="9"/>
        <v>0.08792497069167644</v>
      </c>
    </row>
    <row r="317" spans="1:10" ht="12.75">
      <c r="A317" s="25" t="s">
        <v>5</v>
      </c>
      <c r="B317" s="133" t="s">
        <v>184</v>
      </c>
      <c r="C317" s="1" t="s">
        <v>147</v>
      </c>
      <c r="D317" s="64" t="s">
        <v>2</v>
      </c>
      <c r="E317" s="64" t="s">
        <v>411</v>
      </c>
      <c r="F317" s="64" t="s">
        <v>411</v>
      </c>
      <c r="G317" s="64" t="s">
        <v>411</v>
      </c>
      <c r="H317" s="1" t="s">
        <v>342</v>
      </c>
      <c r="I317" s="55">
        <v>30</v>
      </c>
      <c r="J317" s="6">
        <f t="shared" si="9"/>
        <v>0.29308323563892147</v>
      </c>
    </row>
    <row r="318" spans="1:10" ht="12.75">
      <c r="A318" s="25" t="s">
        <v>70</v>
      </c>
      <c r="B318" s="133" t="s">
        <v>188</v>
      </c>
      <c r="C318" s="1" t="s">
        <v>147</v>
      </c>
      <c r="D318" s="64" t="s">
        <v>2</v>
      </c>
      <c r="E318" s="64" t="s">
        <v>411</v>
      </c>
      <c r="F318" s="64" t="s">
        <v>411</v>
      </c>
      <c r="G318" s="64" t="s">
        <v>411</v>
      </c>
      <c r="H318" s="1" t="s">
        <v>342</v>
      </c>
      <c r="I318" s="55">
        <v>50</v>
      </c>
      <c r="J318" s="6">
        <f t="shared" si="9"/>
        <v>0.48847205939820243</v>
      </c>
    </row>
    <row r="319" spans="1:10" ht="12.75">
      <c r="A319" s="25" t="s">
        <v>71</v>
      </c>
      <c r="B319" s="133" t="s">
        <v>189</v>
      </c>
      <c r="C319" s="1" t="s">
        <v>147</v>
      </c>
      <c r="D319" s="64" t="s">
        <v>2</v>
      </c>
      <c r="E319" s="64" t="s">
        <v>412</v>
      </c>
      <c r="F319" s="64" t="s">
        <v>412</v>
      </c>
      <c r="G319" s="64" t="s">
        <v>411</v>
      </c>
      <c r="H319" s="1" t="s">
        <v>342</v>
      </c>
      <c r="I319" s="55" t="s">
        <v>2</v>
      </c>
      <c r="J319" s="6" t="s">
        <v>2</v>
      </c>
    </row>
    <row r="320" spans="1:10" ht="12.75">
      <c r="A320" s="25" t="s">
        <v>85</v>
      </c>
      <c r="B320" s="133" t="s">
        <v>208</v>
      </c>
      <c r="C320" s="1" t="s">
        <v>147</v>
      </c>
      <c r="D320" s="64" t="s">
        <v>2</v>
      </c>
      <c r="E320" s="64" t="s">
        <v>411</v>
      </c>
      <c r="F320" s="64" t="s">
        <v>411</v>
      </c>
      <c r="G320" s="64" t="s">
        <v>411</v>
      </c>
      <c r="H320" s="1" t="s">
        <v>342</v>
      </c>
      <c r="I320" s="55">
        <v>20</v>
      </c>
      <c r="J320" s="6">
        <f>I320/102.36</f>
        <v>0.19538882375928096</v>
      </c>
    </row>
    <row r="321" spans="1:10" ht="12.75">
      <c r="A321" s="25" t="s">
        <v>86</v>
      </c>
      <c r="B321" s="133" t="s">
        <v>210</v>
      </c>
      <c r="C321" s="1" t="s">
        <v>147</v>
      </c>
      <c r="D321" s="64" t="s">
        <v>2</v>
      </c>
      <c r="E321" s="64" t="s">
        <v>411</v>
      </c>
      <c r="F321" s="64" t="s">
        <v>411</v>
      </c>
      <c r="G321" s="64" t="s">
        <v>411</v>
      </c>
      <c r="H321" s="1" t="s">
        <v>342</v>
      </c>
      <c r="I321" s="55">
        <v>50</v>
      </c>
      <c r="J321" s="6">
        <f>I321/102.36</f>
        <v>0.48847205939820243</v>
      </c>
    </row>
    <row r="322" spans="1:10" ht="12.75">
      <c r="A322" s="25" t="s">
        <v>93</v>
      </c>
      <c r="B322" s="133" t="s">
        <v>221</v>
      </c>
      <c r="C322" s="1" t="s">
        <v>147</v>
      </c>
      <c r="D322" s="64" t="s">
        <v>2</v>
      </c>
      <c r="E322" s="64" t="s">
        <v>411</v>
      </c>
      <c r="F322" s="64" t="s">
        <v>411</v>
      </c>
      <c r="G322" s="64" t="s">
        <v>411</v>
      </c>
      <c r="H322" s="1" t="s">
        <v>342</v>
      </c>
      <c r="I322" s="55">
        <v>60</v>
      </c>
      <c r="J322" s="6">
        <f>I322/102.36</f>
        <v>0.5861664712778429</v>
      </c>
    </row>
    <row r="323" spans="1:10" ht="12.75">
      <c r="A323" s="25" t="s">
        <v>97</v>
      </c>
      <c r="B323" s="133" t="s">
        <v>226</v>
      </c>
      <c r="C323" s="1" t="s">
        <v>147</v>
      </c>
      <c r="D323" s="64" t="s">
        <v>2</v>
      </c>
      <c r="E323" s="64" t="s">
        <v>411</v>
      </c>
      <c r="F323" s="64" t="s">
        <v>411</v>
      </c>
      <c r="G323" s="64" t="s">
        <v>411</v>
      </c>
      <c r="H323" s="1" t="s">
        <v>342</v>
      </c>
      <c r="I323" s="55">
        <v>55</v>
      </c>
      <c r="J323" s="6">
        <f>I323/102.36</f>
        <v>0.5373192653380227</v>
      </c>
    </row>
    <row r="324" spans="1:10" ht="12.75">
      <c r="A324" s="25" t="s">
        <v>17</v>
      </c>
      <c r="B324" s="133" t="s">
        <v>206</v>
      </c>
      <c r="C324" s="1" t="s">
        <v>147</v>
      </c>
      <c r="D324" s="64" t="s">
        <v>2</v>
      </c>
      <c r="E324" s="64" t="s">
        <v>411</v>
      </c>
      <c r="F324" s="64" t="s">
        <v>411</v>
      </c>
      <c r="G324" s="64" t="s">
        <v>411</v>
      </c>
      <c r="H324" s="1" t="s">
        <v>342</v>
      </c>
      <c r="I324" s="55">
        <v>120</v>
      </c>
      <c r="J324" s="6">
        <f>I324/102.36</f>
        <v>1.1723329425556859</v>
      </c>
    </row>
    <row r="325" spans="1:10" ht="12.75">
      <c r="A325" s="12" t="s">
        <v>462</v>
      </c>
      <c r="B325" s="132" t="s">
        <v>251</v>
      </c>
      <c r="C325" s="4" t="s">
        <v>147</v>
      </c>
      <c r="D325" s="72" t="s">
        <v>411</v>
      </c>
      <c r="E325" s="72" t="s">
        <v>411</v>
      </c>
      <c r="F325" s="72" t="s">
        <v>412</v>
      </c>
      <c r="G325" s="72" t="s">
        <v>411</v>
      </c>
      <c r="H325" s="4" t="s">
        <v>341</v>
      </c>
      <c r="I325" s="5">
        <v>100</v>
      </c>
      <c r="J325" s="6">
        <f>I325/110.23</f>
        <v>0.9071940488070398</v>
      </c>
    </row>
    <row r="326" spans="1:10" ht="12.75">
      <c r="A326" s="12" t="s">
        <v>481</v>
      </c>
      <c r="B326" s="132" t="s">
        <v>286</v>
      </c>
      <c r="C326" s="4" t="s">
        <v>147</v>
      </c>
      <c r="D326" s="72" t="s">
        <v>411</v>
      </c>
      <c r="E326" s="72" t="s">
        <v>411</v>
      </c>
      <c r="F326" s="72" t="s">
        <v>411</v>
      </c>
      <c r="G326" s="72" t="s">
        <v>411</v>
      </c>
      <c r="H326" s="4" t="s">
        <v>341</v>
      </c>
      <c r="I326" s="5">
        <v>100</v>
      </c>
      <c r="J326" s="6">
        <f>I326/110.23</f>
        <v>0.9071940488070398</v>
      </c>
    </row>
    <row r="327" spans="1:10" ht="12.75">
      <c r="A327" s="12" t="s">
        <v>383</v>
      </c>
      <c r="B327" s="132" t="s">
        <v>384</v>
      </c>
      <c r="C327" s="4" t="s">
        <v>344</v>
      </c>
      <c r="D327" s="72" t="s">
        <v>412</v>
      </c>
      <c r="E327" s="72" t="s">
        <v>411</v>
      </c>
      <c r="F327" s="72" t="s">
        <v>412</v>
      </c>
      <c r="G327" s="72" t="s">
        <v>411</v>
      </c>
      <c r="H327" s="4" t="s">
        <v>341</v>
      </c>
      <c r="I327" s="5">
        <v>60</v>
      </c>
      <c r="J327" s="6">
        <f>I327/110.23</f>
        <v>0.5443164292842239</v>
      </c>
    </row>
    <row r="328" spans="1:10" ht="12.75">
      <c r="A328" s="12" t="s">
        <v>488</v>
      </c>
      <c r="B328" s="132" t="s">
        <v>301</v>
      </c>
      <c r="C328" s="4" t="s">
        <v>147</v>
      </c>
      <c r="D328" s="72" t="s">
        <v>411</v>
      </c>
      <c r="E328" s="72" t="s">
        <v>411</v>
      </c>
      <c r="F328" s="72" t="s">
        <v>411</v>
      </c>
      <c r="G328" s="72" t="s">
        <v>412</v>
      </c>
      <c r="H328" s="4" t="s">
        <v>341</v>
      </c>
      <c r="I328" s="5">
        <v>50</v>
      </c>
      <c r="J328" s="6">
        <f>I328/110.23</f>
        <v>0.4535970244035199</v>
      </c>
    </row>
    <row r="329" spans="1:10" ht="12.75">
      <c r="A329" s="12"/>
      <c r="B329" s="132"/>
      <c r="C329" s="4"/>
      <c r="D329" s="72"/>
      <c r="E329" s="72"/>
      <c r="F329" s="72"/>
      <c r="G329" s="72"/>
      <c r="H329" s="4"/>
      <c r="I329" s="5"/>
      <c r="J329" s="6"/>
    </row>
    <row r="330" spans="1:10" ht="12.75">
      <c r="A330" s="34"/>
      <c r="B330" s="132"/>
      <c r="C330" s="4"/>
      <c r="D330" s="72"/>
      <c r="E330" s="72"/>
      <c r="F330" s="72"/>
      <c r="G330" s="72"/>
      <c r="H330" s="28" t="s">
        <v>425</v>
      </c>
      <c r="I330" s="5">
        <f>SUM(I312:I324)</f>
        <v>553</v>
      </c>
      <c r="J330" s="35">
        <f>I330/102.36</f>
        <v>5.402500976944119</v>
      </c>
    </row>
    <row r="331" spans="1:10" ht="12.75">
      <c r="A331" s="34"/>
      <c r="B331" s="132"/>
      <c r="C331" s="4"/>
      <c r="D331" s="72"/>
      <c r="E331" s="72"/>
      <c r="F331" s="72"/>
      <c r="G331" s="72"/>
      <c r="H331" s="28" t="s">
        <v>426</v>
      </c>
      <c r="I331" s="5">
        <f>SUM(I325:I328)</f>
        <v>310</v>
      </c>
      <c r="J331" s="6">
        <f>I331/110.23</f>
        <v>2.8123015513018235</v>
      </c>
    </row>
    <row r="332" spans="1:10" ht="12.75">
      <c r="A332" s="34"/>
      <c r="B332" s="132"/>
      <c r="C332" s="4"/>
      <c r="D332" s="72"/>
      <c r="E332" s="72"/>
      <c r="F332" s="72"/>
      <c r="G332" s="72"/>
      <c r="H332" s="69" t="s">
        <v>443</v>
      </c>
      <c r="I332" s="29">
        <f>SUM(I312:I328)</f>
        <v>863</v>
      </c>
      <c r="J332" s="33">
        <f>SUM(J312:J328)</f>
        <v>8.214802528245942</v>
      </c>
    </row>
    <row r="333" spans="1:10" ht="12.75">
      <c r="A333" s="34"/>
      <c r="B333" s="132"/>
      <c r="C333" s="4"/>
      <c r="D333" s="72"/>
      <c r="E333" s="72"/>
      <c r="F333" s="72"/>
      <c r="G333" s="72"/>
      <c r="H333" s="4"/>
      <c r="I333" s="33"/>
      <c r="J333" s="33"/>
    </row>
    <row r="334" spans="1:10" ht="12.75">
      <c r="A334" s="23" t="s">
        <v>366</v>
      </c>
      <c r="B334" s="132"/>
      <c r="C334" s="4"/>
      <c r="D334" s="72"/>
      <c r="E334" s="72"/>
      <c r="F334" s="72"/>
      <c r="G334" s="72"/>
      <c r="H334" s="4"/>
      <c r="I334" s="29"/>
      <c r="J334" s="33"/>
    </row>
    <row r="335" spans="1:10" ht="12.75">
      <c r="A335" s="12"/>
      <c r="B335" s="132"/>
      <c r="C335" s="4"/>
      <c r="D335" s="72"/>
      <c r="E335" s="72"/>
      <c r="F335" s="72"/>
      <c r="G335" s="72"/>
      <c r="H335" s="4"/>
      <c r="I335" s="5"/>
      <c r="J335" s="6"/>
    </row>
    <row r="336" spans="1:10" ht="12.75">
      <c r="A336" s="25" t="s">
        <v>24</v>
      </c>
      <c r="B336" s="133" t="s">
        <v>231</v>
      </c>
      <c r="C336" s="1" t="s">
        <v>232</v>
      </c>
      <c r="D336" s="64" t="s">
        <v>2</v>
      </c>
      <c r="E336" s="64" t="s">
        <v>411</v>
      </c>
      <c r="F336" s="64" t="s">
        <v>411</v>
      </c>
      <c r="G336" s="64" t="s">
        <v>411</v>
      </c>
      <c r="H336" s="1" t="s">
        <v>342</v>
      </c>
      <c r="I336" s="55">
        <v>67</v>
      </c>
      <c r="J336" s="6">
        <f>I336/102.36</f>
        <v>0.6545525595935913</v>
      </c>
    </row>
    <row r="337" spans="1:10" ht="12.75" customHeight="1">
      <c r="A337" s="25"/>
      <c r="B337" s="133"/>
      <c r="C337" s="1"/>
      <c r="D337" s="72"/>
      <c r="E337" s="64"/>
      <c r="F337" s="64"/>
      <c r="G337" s="64"/>
      <c r="H337" s="1"/>
      <c r="I337" s="1"/>
      <c r="J337" s="6"/>
    </row>
    <row r="338" spans="1:10" ht="13.5" customHeight="1">
      <c r="A338" s="34"/>
      <c r="B338" s="133"/>
      <c r="C338" s="1"/>
      <c r="D338" s="72"/>
      <c r="E338" s="64"/>
      <c r="F338" s="64"/>
      <c r="G338" s="64"/>
      <c r="H338" s="28" t="s">
        <v>425</v>
      </c>
      <c r="I338" s="1">
        <v>67</v>
      </c>
      <c r="J338" s="6">
        <f>I338/102.36</f>
        <v>0.6545525595935913</v>
      </c>
    </row>
    <row r="339" spans="1:10" ht="12.75">
      <c r="A339" s="34"/>
      <c r="B339" s="133"/>
      <c r="C339" s="1"/>
      <c r="D339" s="72"/>
      <c r="E339" s="64"/>
      <c r="F339" s="64"/>
      <c r="G339" s="64"/>
      <c r="H339" s="28" t="s">
        <v>426</v>
      </c>
      <c r="I339" s="1">
        <v>0</v>
      </c>
      <c r="J339" s="6">
        <f>I339/110.23</f>
        <v>0</v>
      </c>
    </row>
    <row r="340" spans="1:10" ht="12.75">
      <c r="A340" s="34"/>
      <c r="B340" s="133"/>
      <c r="C340" s="1"/>
      <c r="D340" s="72"/>
      <c r="E340" s="64"/>
      <c r="F340" s="64"/>
      <c r="G340" s="64"/>
      <c r="H340" s="69" t="s">
        <v>444</v>
      </c>
      <c r="I340" s="1">
        <v>67</v>
      </c>
      <c r="J340" s="6">
        <f>I340/102.36</f>
        <v>0.6545525595935913</v>
      </c>
    </row>
    <row r="341" spans="1:10" ht="12.75" customHeight="1">
      <c r="A341" s="34"/>
      <c r="B341" s="133"/>
      <c r="C341" s="1"/>
      <c r="D341" s="72"/>
      <c r="E341" s="64"/>
      <c r="F341" s="64"/>
      <c r="G341" s="64"/>
      <c r="H341" s="1"/>
      <c r="I341" s="31"/>
      <c r="J341" s="33"/>
    </row>
    <row r="342" spans="1:10" ht="12.75">
      <c r="A342" s="23" t="s">
        <v>367</v>
      </c>
      <c r="B342" s="133"/>
      <c r="C342" s="1"/>
      <c r="D342" s="72"/>
      <c r="E342" s="64"/>
      <c r="F342" s="64"/>
      <c r="G342" s="64"/>
      <c r="H342" s="1"/>
      <c r="I342" s="31"/>
      <c r="J342" s="33"/>
    </row>
    <row r="343" spans="1:10" ht="12.75">
      <c r="A343" s="25"/>
      <c r="B343" s="133"/>
      <c r="C343" s="1"/>
      <c r="D343" s="72"/>
      <c r="E343" s="64"/>
      <c r="F343" s="64"/>
      <c r="G343" s="64"/>
      <c r="H343" s="1"/>
      <c r="I343" s="1"/>
      <c r="J343" s="6"/>
    </row>
    <row r="344" spans="1:10" ht="12.75" customHeight="1">
      <c r="A344" s="12" t="s">
        <v>478</v>
      </c>
      <c r="B344" s="132" t="s">
        <v>280</v>
      </c>
      <c r="C344" s="4" t="s">
        <v>281</v>
      </c>
      <c r="D344" s="72" t="s">
        <v>411</v>
      </c>
      <c r="E344" s="72" t="s">
        <v>411</v>
      </c>
      <c r="F344" s="72" t="s">
        <v>412</v>
      </c>
      <c r="G344" s="72" t="s">
        <v>411</v>
      </c>
      <c r="H344" s="4" t="s">
        <v>341</v>
      </c>
      <c r="I344" s="5">
        <v>40</v>
      </c>
      <c r="J344" s="6">
        <f>I344/110.23</f>
        <v>0.36287761952281594</v>
      </c>
    </row>
    <row r="345" spans="1:10" ht="12.75">
      <c r="A345" s="12" t="s">
        <v>22</v>
      </c>
      <c r="B345" s="132" t="s">
        <v>292</v>
      </c>
      <c r="C345" s="4" t="s">
        <v>281</v>
      </c>
      <c r="D345" s="72" t="s">
        <v>411</v>
      </c>
      <c r="E345" s="72" t="s">
        <v>411</v>
      </c>
      <c r="F345" s="72" t="s">
        <v>411</v>
      </c>
      <c r="G345" s="72" t="s">
        <v>411</v>
      </c>
      <c r="H345" s="4" t="s">
        <v>341</v>
      </c>
      <c r="I345" s="5">
        <v>100</v>
      </c>
      <c r="J345" s="6">
        <f>I345/110.23</f>
        <v>0.9071940488070398</v>
      </c>
    </row>
    <row r="346" spans="1:10" ht="12.75">
      <c r="A346" s="13" t="s">
        <v>34</v>
      </c>
      <c r="B346" s="22" t="s">
        <v>293</v>
      </c>
      <c r="C346" s="7" t="s">
        <v>281</v>
      </c>
      <c r="D346" s="65" t="s">
        <v>412</v>
      </c>
      <c r="E346" s="65" t="s">
        <v>411</v>
      </c>
      <c r="F346" s="65" t="s">
        <v>412</v>
      </c>
      <c r="G346" s="65" t="s">
        <v>411</v>
      </c>
      <c r="H346" s="4" t="s">
        <v>341</v>
      </c>
      <c r="I346" s="8">
        <v>30</v>
      </c>
      <c r="J346" s="6">
        <f>I346/110.23</f>
        <v>0.27215821464211193</v>
      </c>
    </row>
    <row r="347" spans="1:10" ht="12.75">
      <c r="A347" s="13" t="s">
        <v>487</v>
      </c>
      <c r="B347" s="22" t="s">
        <v>186</v>
      </c>
      <c r="C347" s="7" t="s">
        <v>281</v>
      </c>
      <c r="D347" s="65" t="s">
        <v>412</v>
      </c>
      <c r="E347" s="65" t="s">
        <v>411</v>
      </c>
      <c r="F347" s="65" t="s">
        <v>411</v>
      </c>
      <c r="G347" s="65" t="s">
        <v>412</v>
      </c>
      <c r="H347" s="4" t="s">
        <v>341</v>
      </c>
      <c r="I347" s="8">
        <v>100</v>
      </c>
      <c r="J347" s="6">
        <f>I347/110.23</f>
        <v>0.9071940488070398</v>
      </c>
    </row>
    <row r="348" spans="1:10" ht="12.75">
      <c r="A348" s="13" t="s">
        <v>493</v>
      </c>
      <c r="B348" s="22" t="s">
        <v>292</v>
      </c>
      <c r="C348" s="7" t="s">
        <v>281</v>
      </c>
      <c r="D348" s="72" t="s">
        <v>411</v>
      </c>
      <c r="E348" s="65" t="s">
        <v>411</v>
      </c>
      <c r="F348" s="65" t="s">
        <v>411</v>
      </c>
      <c r="G348" s="65" t="s">
        <v>411</v>
      </c>
      <c r="H348" s="4" t="s">
        <v>341</v>
      </c>
      <c r="I348" s="8">
        <v>100</v>
      </c>
      <c r="J348" s="6">
        <f>I348/110.23</f>
        <v>0.9071940488070398</v>
      </c>
    </row>
    <row r="349" spans="1:10" ht="12.75">
      <c r="A349" s="13"/>
      <c r="B349" s="22"/>
      <c r="C349" s="7"/>
      <c r="D349" s="65"/>
      <c r="E349" s="65"/>
      <c r="F349" s="65"/>
      <c r="G349" s="65"/>
      <c r="H349" s="4"/>
      <c r="I349" s="8"/>
      <c r="J349" s="9"/>
    </row>
    <row r="350" spans="1:10" ht="12.75">
      <c r="A350" s="34"/>
      <c r="B350" s="22"/>
      <c r="C350" s="7"/>
      <c r="D350" s="65"/>
      <c r="E350" s="65"/>
      <c r="F350" s="65"/>
      <c r="G350" s="65"/>
      <c r="H350" s="28" t="s">
        <v>425</v>
      </c>
      <c r="I350" s="8">
        <v>0</v>
      </c>
      <c r="J350" s="9">
        <v>0</v>
      </c>
    </row>
    <row r="351" spans="1:10" ht="12.75">
      <c r="A351" s="34"/>
      <c r="B351" s="22"/>
      <c r="C351" s="7"/>
      <c r="D351" s="65"/>
      <c r="E351" s="65"/>
      <c r="F351" s="65"/>
      <c r="G351" s="65"/>
      <c r="H351" s="28" t="s">
        <v>426</v>
      </c>
      <c r="I351" s="8">
        <f>SUM(I344:I348)</f>
        <v>370</v>
      </c>
      <c r="J351" s="6">
        <f>I351/110.23</f>
        <v>3.3566179805860474</v>
      </c>
    </row>
    <row r="352" spans="1:10" ht="12.75">
      <c r="A352" s="34"/>
      <c r="B352" s="22"/>
      <c r="C352" s="7"/>
      <c r="D352" s="65"/>
      <c r="E352" s="65"/>
      <c r="F352" s="65"/>
      <c r="G352" s="65"/>
      <c r="H352" s="69" t="s">
        <v>445</v>
      </c>
      <c r="I352" s="32">
        <v>370</v>
      </c>
      <c r="J352" s="49">
        <v>3.3566179805860474</v>
      </c>
    </row>
    <row r="353" spans="1:10" ht="12.75">
      <c r="A353" s="34"/>
      <c r="B353" s="22"/>
      <c r="C353" s="7"/>
      <c r="D353" s="65"/>
      <c r="E353" s="65"/>
      <c r="F353" s="65"/>
      <c r="G353" s="65"/>
      <c r="H353" s="4"/>
      <c r="I353" s="32"/>
      <c r="J353" s="33"/>
    </row>
    <row r="354" spans="1:10" ht="12.75">
      <c r="A354" s="23" t="s">
        <v>368</v>
      </c>
      <c r="B354" s="22"/>
      <c r="C354" s="7"/>
      <c r="D354" s="65"/>
      <c r="E354" s="65"/>
      <c r="F354" s="65"/>
      <c r="G354" s="65"/>
      <c r="H354" s="4"/>
      <c r="I354" s="32"/>
      <c r="J354" s="33"/>
    </row>
    <row r="355" spans="1:10" s="15" customFormat="1" ht="12.75">
      <c r="A355" s="13"/>
      <c r="B355" s="22"/>
      <c r="C355" s="7"/>
      <c r="D355" s="65"/>
      <c r="E355" s="65"/>
      <c r="F355" s="65"/>
      <c r="G355" s="65"/>
      <c r="H355" s="4"/>
      <c r="I355" s="8"/>
      <c r="J355" s="9"/>
    </row>
    <row r="356" spans="1:10" ht="12.75">
      <c r="A356" s="25" t="s">
        <v>88</v>
      </c>
      <c r="B356" s="133" t="s">
        <v>212</v>
      </c>
      <c r="C356" s="1" t="s">
        <v>213</v>
      </c>
      <c r="D356" s="64" t="s">
        <v>2</v>
      </c>
      <c r="E356" s="64" t="s">
        <v>412</v>
      </c>
      <c r="F356" s="64" t="s">
        <v>412</v>
      </c>
      <c r="G356" s="64" t="s">
        <v>411</v>
      </c>
      <c r="H356" s="1" t="s">
        <v>342</v>
      </c>
      <c r="I356" s="55" t="s">
        <v>2</v>
      </c>
      <c r="J356" s="6" t="s">
        <v>2</v>
      </c>
    </row>
    <row r="357" spans="1:10" ht="12.75">
      <c r="A357" s="25"/>
      <c r="B357" s="133"/>
      <c r="C357" s="1"/>
      <c r="D357" s="72"/>
      <c r="E357" s="64"/>
      <c r="F357" s="64"/>
      <c r="G357" s="64"/>
      <c r="H357" s="1"/>
      <c r="I357" s="1"/>
      <c r="J357" s="26"/>
    </row>
    <row r="358" spans="1:10" ht="12.75">
      <c r="A358" s="34"/>
      <c r="B358" s="133"/>
      <c r="C358" s="1"/>
      <c r="D358" s="72"/>
      <c r="E358" s="64"/>
      <c r="F358" s="64"/>
      <c r="G358" s="64"/>
      <c r="H358" s="28" t="s">
        <v>425</v>
      </c>
      <c r="I358" s="1" t="s">
        <v>2</v>
      </c>
      <c r="J358" s="26" t="s">
        <v>2</v>
      </c>
    </row>
    <row r="359" spans="1:10" ht="12.75">
      <c r="A359" s="34"/>
      <c r="B359" s="133"/>
      <c r="C359" s="1"/>
      <c r="D359" s="72"/>
      <c r="E359" s="64"/>
      <c r="F359" s="64"/>
      <c r="G359" s="64"/>
      <c r="H359" s="28" t="s">
        <v>426</v>
      </c>
      <c r="I359" s="1">
        <v>0</v>
      </c>
      <c r="J359" s="6">
        <v>0</v>
      </c>
    </row>
    <row r="360" spans="1:10" ht="12.75">
      <c r="A360" s="34"/>
      <c r="B360" s="133"/>
      <c r="C360" s="1"/>
      <c r="D360" s="72"/>
      <c r="E360" s="64"/>
      <c r="F360" s="64"/>
      <c r="G360" s="64"/>
      <c r="H360" s="69" t="s">
        <v>446</v>
      </c>
      <c r="I360" s="31" t="s">
        <v>2</v>
      </c>
      <c r="J360" s="49" t="s">
        <v>2</v>
      </c>
    </row>
    <row r="361" spans="1:10" ht="12.75">
      <c r="A361" s="34"/>
      <c r="B361" s="133"/>
      <c r="C361" s="1"/>
      <c r="D361" s="72"/>
      <c r="E361" s="64"/>
      <c r="F361" s="64"/>
      <c r="G361" s="64"/>
      <c r="H361" s="1"/>
      <c r="I361" s="31"/>
      <c r="J361" s="49"/>
    </row>
    <row r="362" spans="1:10" ht="12.75">
      <c r="A362" s="23" t="s">
        <v>176</v>
      </c>
      <c r="B362" s="22"/>
      <c r="C362" s="7"/>
      <c r="D362" s="65"/>
      <c r="E362" s="65"/>
      <c r="F362" s="65"/>
      <c r="G362" s="65"/>
      <c r="H362" s="4"/>
      <c r="I362" s="32"/>
      <c r="J362" s="33"/>
    </row>
    <row r="363" spans="1:10" ht="12.75">
      <c r="A363" s="13"/>
      <c r="B363" s="22"/>
      <c r="C363" s="7"/>
      <c r="D363" s="65"/>
      <c r="E363" s="65"/>
      <c r="F363" s="65"/>
      <c r="G363" s="65"/>
      <c r="H363" s="4"/>
      <c r="I363" s="8"/>
      <c r="J363" s="9"/>
    </row>
    <row r="364" spans="1:10" ht="12.75">
      <c r="A364" s="12" t="s">
        <v>386</v>
      </c>
      <c r="B364" s="132" t="s">
        <v>387</v>
      </c>
      <c r="C364" s="4" t="s">
        <v>388</v>
      </c>
      <c r="D364" s="72" t="s">
        <v>411</v>
      </c>
      <c r="E364" s="72" t="s">
        <v>411</v>
      </c>
      <c r="F364" s="72" t="s">
        <v>412</v>
      </c>
      <c r="G364" s="72" t="s">
        <v>411</v>
      </c>
      <c r="H364" s="4" t="s">
        <v>341</v>
      </c>
      <c r="I364" s="5">
        <v>55</v>
      </c>
      <c r="J364" s="6">
        <f>I364/110.23</f>
        <v>0.4989567268438719</v>
      </c>
    </row>
    <row r="365" spans="1:10" ht="12.75">
      <c r="A365" s="25"/>
      <c r="B365" s="133"/>
      <c r="C365" s="1"/>
      <c r="D365" s="72"/>
      <c r="E365" s="64"/>
      <c r="F365" s="64"/>
      <c r="G365" s="64"/>
      <c r="H365" s="1"/>
      <c r="I365" s="1"/>
      <c r="J365" s="26"/>
    </row>
    <row r="366" spans="1:10" ht="12.75">
      <c r="A366" s="34"/>
      <c r="B366" s="133"/>
      <c r="C366" s="1"/>
      <c r="D366" s="72"/>
      <c r="E366" s="64"/>
      <c r="F366" s="64"/>
      <c r="G366" s="64"/>
      <c r="H366" s="28" t="s">
        <v>425</v>
      </c>
      <c r="I366">
        <v>0</v>
      </c>
      <c r="J366" s="38">
        <v>0</v>
      </c>
    </row>
    <row r="367" spans="1:10" ht="12.75">
      <c r="A367" s="34"/>
      <c r="B367" s="133"/>
      <c r="C367" s="1"/>
      <c r="D367" s="72"/>
      <c r="E367" s="64"/>
      <c r="F367" s="64"/>
      <c r="G367" s="64"/>
      <c r="H367" s="28" t="s">
        <v>426</v>
      </c>
      <c r="I367" s="5">
        <v>55</v>
      </c>
      <c r="J367" s="6">
        <f>I367/110.23</f>
        <v>0.4989567268438719</v>
      </c>
    </row>
    <row r="368" spans="1:10" ht="12.75">
      <c r="A368" s="34"/>
      <c r="B368" s="133"/>
      <c r="C368" s="1"/>
      <c r="D368" s="72"/>
      <c r="E368" s="64"/>
      <c r="F368" s="64"/>
      <c r="G368" s="64"/>
      <c r="H368" s="69" t="s">
        <v>447</v>
      </c>
      <c r="I368" s="5">
        <v>55</v>
      </c>
      <c r="J368" s="6">
        <f>I368/110.23</f>
        <v>0.4989567268438719</v>
      </c>
    </row>
    <row r="369" spans="1:10" ht="12.75">
      <c r="A369" s="34"/>
      <c r="B369" s="133"/>
      <c r="C369" s="1"/>
      <c r="D369" s="72"/>
      <c r="E369" s="64"/>
      <c r="F369" s="64"/>
      <c r="G369" s="64"/>
      <c r="H369" s="1"/>
      <c r="I369" s="31"/>
      <c r="J369" s="49"/>
    </row>
    <row r="370" spans="1:10" ht="12.75">
      <c r="A370" s="23" t="s">
        <v>369</v>
      </c>
      <c r="B370" s="133"/>
      <c r="C370" s="1"/>
      <c r="D370" s="72"/>
      <c r="E370" s="64"/>
      <c r="F370" s="64"/>
      <c r="G370" s="64"/>
      <c r="H370" s="1"/>
      <c r="I370" s="31"/>
      <c r="J370" s="49"/>
    </row>
    <row r="371" spans="1:10" ht="12.75">
      <c r="A371" s="25"/>
      <c r="B371" s="133"/>
      <c r="C371" s="1"/>
      <c r="D371" s="72"/>
      <c r="E371" s="64"/>
      <c r="F371" s="64"/>
      <c r="G371" s="64"/>
      <c r="H371" s="1"/>
      <c r="I371" s="1"/>
      <c r="J371" s="6"/>
    </row>
    <row r="372" spans="1:10" ht="12.75">
      <c r="A372" s="25" t="s">
        <v>43</v>
      </c>
      <c r="B372" s="133" t="s">
        <v>125</v>
      </c>
      <c r="C372" s="1" t="s">
        <v>126</v>
      </c>
      <c r="D372" s="64" t="s">
        <v>2</v>
      </c>
      <c r="E372" s="64" t="s">
        <v>411</v>
      </c>
      <c r="F372" s="64" t="s">
        <v>411</v>
      </c>
      <c r="G372" s="64" t="s">
        <v>411</v>
      </c>
      <c r="H372" s="1" t="s">
        <v>342</v>
      </c>
      <c r="I372" s="55">
        <v>37</v>
      </c>
      <c r="J372" s="6">
        <f aca="true" t="shared" si="10" ref="J372:J377">I372/102.36</f>
        <v>0.3614693239546698</v>
      </c>
    </row>
    <row r="373" spans="1:10" ht="12.75">
      <c r="A373" s="25" t="s">
        <v>51</v>
      </c>
      <c r="B373" s="133" t="s">
        <v>144</v>
      </c>
      <c r="C373" s="1" t="s">
        <v>126</v>
      </c>
      <c r="D373" s="64" t="s">
        <v>2</v>
      </c>
      <c r="E373" s="64" t="s">
        <v>411</v>
      </c>
      <c r="F373" s="64" t="s">
        <v>411</v>
      </c>
      <c r="G373" s="64" t="s">
        <v>411</v>
      </c>
      <c r="H373" s="1" t="s">
        <v>342</v>
      </c>
      <c r="I373" s="55">
        <v>48</v>
      </c>
      <c r="J373" s="6">
        <f t="shared" si="10"/>
        <v>0.46893317702227433</v>
      </c>
    </row>
    <row r="374" spans="1:10" ht="12.75">
      <c r="A374" s="25" t="s">
        <v>57</v>
      </c>
      <c r="B374" s="133" t="s">
        <v>152</v>
      </c>
      <c r="C374" s="1" t="s">
        <v>126</v>
      </c>
      <c r="D374" s="64" t="s">
        <v>2</v>
      </c>
      <c r="E374" s="64" t="s">
        <v>411</v>
      </c>
      <c r="F374" s="64" t="s">
        <v>412</v>
      </c>
      <c r="G374" s="64" t="s">
        <v>411</v>
      </c>
      <c r="H374" s="1" t="s">
        <v>342</v>
      </c>
      <c r="I374" s="55">
        <v>4</v>
      </c>
      <c r="J374" s="6">
        <f t="shared" si="10"/>
        <v>0.039077764751856196</v>
      </c>
    </row>
    <row r="375" spans="1:10" ht="12.75">
      <c r="A375" s="25" t="s">
        <v>521</v>
      </c>
      <c r="B375" s="133" t="s">
        <v>236</v>
      </c>
      <c r="C375" s="1" t="s">
        <v>126</v>
      </c>
      <c r="D375" s="64" t="s">
        <v>2</v>
      </c>
      <c r="E375" s="64" t="s">
        <v>411</v>
      </c>
      <c r="F375" s="64" t="s">
        <v>411</v>
      </c>
      <c r="G375" s="64" t="s">
        <v>411</v>
      </c>
      <c r="H375" s="1" t="s">
        <v>342</v>
      </c>
      <c r="I375" s="55">
        <v>49</v>
      </c>
      <c r="J375" s="6">
        <f t="shared" si="10"/>
        <v>0.47870261821023835</v>
      </c>
    </row>
    <row r="376" spans="1:10" ht="12.75">
      <c r="A376" s="25" t="s">
        <v>101</v>
      </c>
      <c r="B376" s="133" t="s">
        <v>237</v>
      </c>
      <c r="C376" s="1" t="s">
        <v>126</v>
      </c>
      <c r="D376" s="64" t="s">
        <v>2</v>
      </c>
      <c r="E376" s="64" t="s">
        <v>411</v>
      </c>
      <c r="F376" s="64" t="s">
        <v>411</v>
      </c>
      <c r="G376" s="64" t="s">
        <v>411</v>
      </c>
      <c r="H376" s="1" t="s">
        <v>342</v>
      </c>
      <c r="I376" s="55">
        <v>48</v>
      </c>
      <c r="J376" s="6">
        <f t="shared" si="10"/>
        <v>0.46893317702227433</v>
      </c>
    </row>
    <row r="377" spans="1:10" ht="12.75">
      <c r="A377" s="25" t="s">
        <v>116</v>
      </c>
      <c r="B377" s="134" t="s">
        <v>240</v>
      </c>
      <c r="C377" s="1" t="s">
        <v>126</v>
      </c>
      <c r="D377" s="64" t="s">
        <v>2</v>
      </c>
      <c r="E377" s="64" t="s">
        <v>411</v>
      </c>
      <c r="F377" s="64" t="s">
        <v>411</v>
      </c>
      <c r="G377" s="64" t="s">
        <v>411</v>
      </c>
      <c r="H377" s="1" t="s">
        <v>342</v>
      </c>
      <c r="I377" s="55">
        <v>40</v>
      </c>
      <c r="J377" s="6">
        <f t="shared" si="10"/>
        <v>0.3907776475185619</v>
      </c>
    </row>
    <row r="378" spans="1:10" ht="12.75">
      <c r="A378" s="13" t="s">
        <v>468</v>
      </c>
      <c r="B378" s="22" t="s">
        <v>456</v>
      </c>
      <c r="C378" s="7" t="s">
        <v>126</v>
      </c>
      <c r="D378" s="72" t="s">
        <v>411</v>
      </c>
      <c r="E378" s="72" t="s">
        <v>412</v>
      </c>
      <c r="F378" s="65" t="s">
        <v>411</v>
      </c>
      <c r="G378" s="65" t="s">
        <v>411</v>
      </c>
      <c r="H378" s="4" t="s">
        <v>341</v>
      </c>
      <c r="I378" s="8">
        <v>50</v>
      </c>
      <c r="J378" s="6">
        <f>I378/110.23</f>
        <v>0.4535970244035199</v>
      </c>
    </row>
    <row r="379" spans="1:10" ht="12.75">
      <c r="A379" s="12" t="s">
        <v>399</v>
      </c>
      <c r="B379" s="132" t="s">
        <v>401</v>
      </c>
      <c r="C379" s="4" t="s">
        <v>400</v>
      </c>
      <c r="D379" s="65" t="s">
        <v>412</v>
      </c>
      <c r="E379" s="72" t="s">
        <v>411</v>
      </c>
      <c r="F379" s="72" t="s">
        <v>411</v>
      </c>
      <c r="G379" s="65" t="s">
        <v>412</v>
      </c>
      <c r="H379" s="4" t="s">
        <v>341</v>
      </c>
      <c r="I379" s="5">
        <v>40</v>
      </c>
      <c r="J379" s="6">
        <f>I379/110.23</f>
        <v>0.36287761952281594</v>
      </c>
    </row>
    <row r="380" spans="1:10" ht="12.75">
      <c r="A380" s="12" t="s">
        <v>23</v>
      </c>
      <c r="B380" s="132" t="s">
        <v>302</v>
      </c>
      <c r="C380" s="4" t="s">
        <v>126</v>
      </c>
      <c r="D380" s="72" t="s">
        <v>411</v>
      </c>
      <c r="E380" s="72" t="s">
        <v>411</v>
      </c>
      <c r="F380" s="72" t="s">
        <v>411</v>
      </c>
      <c r="G380" s="72" t="s">
        <v>411</v>
      </c>
      <c r="H380" s="4" t="s">
        <v>341</v>
      </c>
      <c r="I380" s="5">
        <v>130</v>
      </c>
      <c r="J380" s="6">
        <f>I380/110.23</f>
        <v>1.1793522634491518</v>
      </c>
    </row>
    <row r="381" spans="1:10" ht="12.75">
      <c r="A381" s="13" t="s">
        <v>491</v>
      </c>
      <c r="B381" s="22" t="s">
        <v>307</v>
      </c>
      <c r="C381" s="7" t="s">
        <v>126</v>
      </c>
      <c r="D381" s="65" t="s">
        <v>412</v>
      </c>
      <c r="E381" s="65" t="s">
        <v>411</v>
      </c>
      <c r="F381" s="65" t="s">
        <v>411</v>
      </c>
      <c r="G381" s="65" t="s">
        <v>411</v>
      </c>
      <c r="H381" s="4" t="s">
        <v>341</v>
      </c>
      <c r="I381" s="8">
        <v>42</v>
      </c>
      <c r="J381" s="6">
        <f>I381/110.23</f>
        <v>0.3810215004989567</v>
      </c>
    </row>
    <row r="382" spans="1:10" ht="12.75">
      <c r="A382" s="13"/>
      <c r="B382" s="22"/>
      <c r="C382" s="7"/>
      <c r="D382" s="65"/>
      <c r="E382" s="65"/>
      <c r="F382" s="65"/>
      <c r="G382" s="65"/>
      <c r="H382" s="4"/>
      <c r="I382" s="8"/>
      <c r="J382" s="9"/>
    </row>
    <row r="383" spans="1:10" ht="12.75">
      <c r="A383" s="34"/>
      <c r="B383" s="22"/>
      <c r="C383" s="7"/>
      <c r="D383" s="65"/>
      <c r="E383" s="65"/>
      <c r="F383" s="65"/>
      <c r="G383" s="65"/>
      <c r="H383" s="28" t="s">
        <v>425</v>
      </c>
      <c r="I383" s="8">
        <f>SUM(I372:I377)</f>
        <v>226</v>
      </c>
      <c r="J383" s="35">
        <f>I383/102.36</f>
        <v>2.207893708479875</v>
      </c>
    </row>
    <row r="384" spans="1:10" ht="12.75">
      <c r="A384" s="34"/>
      <c r="B384" s="22"/>
      <c r="C384" s="7"/>
      <c r="D384" s="65"/>
      <c r="E384" s="65"/>
      <c r="F384" s="65"/>
      <c r="G384" s="65"/>
      <c r="H384" s="28" t="s">
        <v>426</v>
      </c>
      <c r="I384" s="8">
        <f>SUM(I378:I381)</f>
        <v>262</v>
      </c>
      <c r="J384" s="6">
        <f>I384/110.23</f>
        <v>2.3768484078744443</v>
      </c>
    </row>
    <row r="385" spans="1:10" ht="12.75">
      <c r="A385" s="34"/>
      <c r="B385" s="22"/>
      <c r="C385" s="7"/>
      <c r="D385" s="65"/>
      <c r="E385" s="65"/>
      <c r="F385" s="65"/>
      <c r="G385" s="65"/>
      <c r="H385" s="69" t="s">
        <v>448</v>
      </c>
      <c r="I385" s="30">
        <f>SUM(I383:I384)</f>
        <v>488</v>
      </c>
      <c r="J385" s="76">
        <f>SUM(J383:J384)</f>
        <v>4.584742116354319</v>
      </c>
    </row>
    <row r="386" spans="1:10" ht="12.75">
      <c r="A386" s="34"/>
      <c r="B386" s="22"/>
      <c r="C386" s="7"/>
      <c r="D386" s="65"/>
      <c r="E386" s="65"/>
      <c r="F386" s="65"/>
      <c r="G386" s="65"/>
      <c r="H386" s="4"/>
      <c r="I386" s="33"/>
      <c r="J386" s="33"/>
    </row>
    <row r="387" spans="1:10" ht="12.75">
      <c r="A387" s="23" t="s">
        <v>370</v>
      </c>
      <c r="B387" s="22"/>
      <c r="C387" s="7"/>
      <c r="D387" s="65"/>
      <c r="E387" s="65"/>
      <c r="F387" s="65"/>
      <c r="G387" s="65"/>
      <c r="H387" s="4"/>
      <c r="I387" s="30"/>
      <c r="J387" s="33"/>
    </row>
    <row r="388" spans="1:10" ht="12.75">
      <c r="A388" s="13"/>
      <c r="B388" s="22"/>
      <c r="C388" s="7"/>
      <c r="D388" s="65"/>
      <c r="E388" s="65"/>
      <c r="F388" s="65"/>
      <c r="G388" s="65"/>
      <c r="H388" s="4"/>
      <c r="I388" s="8"/>
      <c r="J388" s="9"/>
    </row>
    <row r="389" spans="1:10" ht="12.75">
      <c r="A389" s="25" t="s">
        <v>523</v>
      </c>
      <c r="B389" s="133" t="s">
        <v>243</v>
      </c>
      <c r="C389" s="1" t="s">
        <v>244</v>
      </c>
      <c r="D389" s="64" t="s">
        <v>2</v>
      </c>
      <c r="E389" s="64" t="s">
        <v>411</v>
      </c>
      <c r="F389" s="64" t="s">
        <v>411</v>
      </c>
      <c r="G389" s="64" t="s">
        <v>411</v>
      </c>
      <c r="H389" s="1" t="s">
        <v>342</v>
      </c>
      <c r="I389" s="55">
        <v>12</v>
      </c>
      <c r="J389" s="6">
        <f>I389/102.36</f>
        <v>0.11723329425556858</v>
      </c>
    </row>
    <row r="390" spans="1:10" ht="12.75">
      <c r="A390" s="25"/>
      <c r="B390" s="133"/>
      <c r="C390" s="1"/>
      <c r="D390" s="4"/>
      <c r="E390" s="1"/>
      <c r="F390" s="1"/>
      <c r="G390" s="1"/>
      <c r="H390" s="1"/>
      <c r="I390" s="1"/>
      <c r="J390" s="6"/>
    </row>
    <row r="391" spans="1:10" ht="12.75">
      <c r="A391" s="34"/>
      <c r="B391" s="133"/>
      <c r="C391" s="1"/>
      <c r="D391" s="4"/>
      <c r="E391" s="1"/>
      <c r="F391" s="1"/>
      <c r="G391" s="1"/>
      <c r="H391" s="28" t="s">
        <v>425</v>
      </c>
      <c r="I391" s="55">
        <v>12</v>
      </c>
      <c r="J391" s="6">
        <f>I391/102.36</f>
        <v>0.11723329425556858</v>
      </c>
    </row>
    <row r="392" spans="1:10" ht="12.75">
      <c r="A392" s="34"/>
      <c r="H392" s="28" t="s">
        <v>426</v>
      </c>
      <c r="I392">
        <v>0</v>
      </c>
      <c r="J392" s="38">
        <v>0</v>
      </c>
    </row>
    <row r="393" spans="1:10" ht="12.75">
      <c r="A393" s="78"/>
      <c r="B393" s="136"/>
      <c r="C393" s="44"/>
      <c r="D393" s="44"/>
      <c r="E393" s="44"/>
      <c r="F393" s="44"/>
      <c r="G393" s="44"/>
      <c r="H393" s="79" t="s">
        <v>449</v>
      </c>
      <c r="I393" s="88">
        <v>12</v>
      </c>
      <c r="J393" s="9">
        <f>I393/102.36</f>
        <v>0.11723329425556858</v>
      </c>
    </row>
    <row r="394" spans="1:10" ht="12.75">
      <c r="A394" s="78"/>
      <c r="B394" s="136"/>
      <c r="C394" s="44"/>
      <c r="D394" s="44"/>
      <c r="E394" s="44"/>
      <c r="F394" s="44"/>
      <c r="G394" s="44"/>
      <c r="H394" s="79"/>
      <c r="I394" s="88"/>
      <c r="J394" s="9"/>
    </row>
    <row r="395" spans="1:10" ht="12.75">
      <c r="A395" s="89" t="s">
        <v>525</v>
      </c>
      <c r="B395" s="136"/>
      <c r="C395" s="44"/>
      <c r="D395" s="44"/>
      <c r="E395" s="44"/>
      <c r="F395" s="44"/>
      <c r="G395" s="44"/>
      <c r="H395" s="79"/>
      <c r="I395" s="88"/>
      <c r="J395" s="9"/>
    </row>
    <row r="396" spans="1:10" ht="12.75">
      <c r="A396" s="78"/>
      <c r="B396" s="136"/>
      <c r="C396" s="44"/>
      <c r="D396" s="44"/>
      <c r="E396" s="44"/>
      <c r="F396" s="44"/>
      <c r="G396" s="44"/>
      <c r="H396" s="79"/>
      <c r="I396" s="88"/>
      <c r="J396" s="9"/>
    </row>
    <row r="397" spans="1:10" s="15" customFormat="1" ht="12.75">
      <c r="A397" s="78"/>
      <c r="B397" s="48"/>
      <c r="C397" s="2"/>
      <c r="D397" s="2"/>
      <c r="E397" s="2"/>
      <c r="F397" s="2"/>
      <c r="G397" s="2"/>
      <c r="H397" s="28" t="s">
        <v>425</v>
      </c>
      <c r="I397" s="121">
        <f>SUM(I391,I383,I366,I358,I350,I338,I330,I306,I297,I289,I275,I263,I254,I246,I213,I202,I194,I167,I155,I145,I81,I126,I64,I46,I38,I26,I15)</f>
        <v>5454.933234</v>
      </c>
      <c r="J397" s="6">
        <f>I397/102.36</f>
        <v>53.29164941383353</v>
      </c>
    </row>
    <row r="398" spans="1:10" s="15" customFormat="1" ht="14.25" customHeight="1">
      <c r="A398" s="78"/>
      <c r="B398" s="48"/>
      <c r="C398" s="2"/>
      <c r="D398" s="2"/>
      <c r="E398" s="2"/>
      <c r="F398" s="2"/>
      <c r="G398" s="2"/>
      <c r="H398" s="28" t="s">
        <v>426</v>
      </c>
      <c r="I398" s="121">
        <f>SUM(I392,I384,I367,I359,I351,I339,I331,I307,I298,I290,I276,I264,I255,I247,I214,I203,I195,I168,I156,I146,I82,I127,I65,I47,I39,I27,I16)</f>
        <v>5627.5</v>
      </c>
      <c r="J398" s="6">
        <f>I398/110.23</f>
        <v>51.052345096616165</v>
      </c>
    </row>
    <row r="399" spans="1:10" s="15" customFormat="1" ht="14.25" customHeight="1">
      <c r="A399" s="122"/>
      <c r="B399" s="137"/>
      <c r="C399" s="3"/>
      <c r="D399" s="3"/>
      <c r="E399" s="3"/>
      <c r="F399" s="3"/>
      <c r="G399" s="3"/>
      <c r="H399" s="123" t="s">
        <v>525</v>
      </c>
      <c r="I399" s="57">
        <f>SUM(I397:I398)</f>
        <v>11082.433234</v>
      </c>
      <c r="J399" s="56">
        <f>SUM(J397:J398)</f>
        <v>104.3439945104497</v>
      </c>
    </row>
    <row r="400" spans="1:10" ht="14.25" customHeight="1">
      <c r="A400" s="78"/>
      <c r="B400" s="136"/>
      <c r="C400" s="44"/>
      <c r="D400" s="44"/>
      <c r="E400" s="44"/>
      <c r="F400" s="44"/>
      <c r="G400" s="44"/>
      <c r="H400" s="79"/>
      <c r="I400" s="125"/>
      <c r="J400" s="9"/>
    </row>
    <row r="401" spans="1:10" ht="14.25" customHeight="1">
      <c r="A401" s="78" t="s">
        <v>111</v>
      </c>
      <c r="B401" s="136"/>
      <c r="C401" s="44"/>
      <c r="D401" s="44"/>
      <c r="E401" s="44"/>
      <c r="F401" s="44"/>
      <c r="G401" s="44"/>
      <c r="H401" s="79"/>
      <c r="I401" s="125"/>
      <c r="J401" s="9"/>
    </row>
    <row r="402" spans="1:10" ht="12.75">
      <c r="A402" s="78"/>
      <c r="B402" s="136"/>
      <c r="C402" s="44"/>
      <c r="D402" s="44"/>
      <c r="E402" s="44"/>
      <c r="F402" s="44"/>
      <c r="G402" s="44"/>
      <c r="H402" s="79"/>
      <c r="I402" s="124"/>
      <c r="J402" s="124"/>
    </row>
    <row r="403" spans="1:10" ht="12.75" customHeight="1">
      <c r="A403" s="78" t="s">
        <v>543</v>
      </c>
      <c r="B403" s="136"/>
      <c r="C403" s="44"/>
      <c r="D403" s="44"/>
      <c r="E403" s="44"/>
      <c r="F403" s="44"/>
      <c r="G403" s="44"/>
      <c r="H403" s="79"/>
      <c r="I403" s="80"/>
      <c r="J403" s="81"/>
    </row>
    <row r="404" spans="1:10" ht="12.75">
      <c r="A404" s="78"/>
      <c r="B404" s="136"/>
      <c r="C404" s="44"/>
      <c r="D404" s="44"/>
      <c r="E404" s="44"/>
      <c r="F404" s="44"/>
      <c r="G404" s="44"/>
      <c r="H404" s="79"/>
      <c r="I404" s="80"/>
      <c r="J404" s="81"/>
    </row>
    <row r="405" spans="1:10" ht="12.75">
      <c r="A405" s="73" t="s">
        <v>451</v>
      </c>
      <c r="B405" s="136"/>
      <c r="C405" s="44"/>
      <c r="D405" s="44"/>
      <c r="E405" s="44"/>
      <c r="F405" s="44"/>
      <c r="G405" s="44"/>
      <c r="H405" s="79"/>
      <c r="I405" s="80"/>
      <c r="J405" s="81"/>
    </row>
    <row r="406" spans="1:10" ht="12.75">
      <c r="A406" s="73"/>
      <c r="B406" s="136"/>
      <c r="C406" s="44"/>
      <c r="D406" s="44"/>
      <c r="E406" s="44"/>
      <c r="F406" s="44"/>
      <c r="G406" s="44"/>
      <c r="H406" s="79"/>
      <c r="I406" s="80"/>
      <c r="J406" s="81"/>
    </row>
    <row r="407" spans="1:10" ht="12.75" customHeight="1">
      <c r="A407" s="131" t="s">
        <v>546</v>
      </c>
      <c r="B407" s="131"/>
      <c r="C407" s="131"/>
      <c r="D407" s="131"/>
      <c r="E407" s="131"/>
      <c r="F407" s="131"/>
      <c r="G407" s="131"/>
      <c r="H407" s="131"/>
      <c r="I407" s="131"/>
      <c r="J407" s="131"/>
    </row>
    <row r="408" spans="1:10" ht="16.5" customHeight="1">
      <c r="A408" s="131"/>
      <c r="B408" s="131"/>
      <c r="C408" s="131"/>
      <c r="D408" s="131"/>
      <c r="E408" s="131"/>
      <c r="F408" s="131"/>
      <c r="G408" s="131"/>
      <c r="H408" s="131"/>
      <c r="I408" s="131"/>
      <c r="J408" s="131"/>
    </row>
    <row r="409" spans="1:10" ht="12.75">
      <c r="A409" s="78"/>
      <c r="B409" s="136"/>
      <c r="C409" s="44"/>
      <c r="D409" s="44"/>
      <c r="E409" s="44"/>
      <c r="F409" s="44"/>
      <c r="G409" s="44"/>
      <c r="H409" s="79"/>
      <c r="I409" s="80"/>
      <c r="J409" s="81"/>
    </row>
    <row r="410" spans="1:10" ht="103.5">
      <c r="A410" s="128" t="s">
        <v>547</v>
      </c>
      <c r="B410" s="129"/>
      <c r="C410" s="129"/>
      <c r="D410" s="129"/>
      <c r="E410" s="129"/>
      <c r="F410" s="129"/>
      <c r="G410" s="129"/>
      <c r="H410" s="129"/>
      <c r="I410" s="129"/>
      <c r="J410" s="129"/>
    </row>
    <row r="411" spans="1:10" ht="15" customHeight="1">
      <c r="A411" s="129"/>
      <c r="B411" s="129"/>
      <c r="C411" s="129"/>
      <c r="D411" s="129"/>
      <c r="E411" s="129"/>
      <c r="F411" s="129"/>
      <c r="G411" s="129"/>
      <c r="H411" s="129"/>
      <c r="I411" s="129"/>
      <c r="J411" s="129"/>
    </row>
    <row r="412" spans="1:10" ht="12.75">
      <c r="A412" s="73"/>
      <c r="B412" s="73"/>
      <c r="C412" s="73"/>
      <c r="D412" s="73"/>
      <c r="E412" s="73"/>
      <c r="F412" s="73"/>
      <c r="G412" s="73"/>
      <c r="H412" s="73"/>
      <c r="I412" s="73"/>
      <c r="J412" s="87"/>
    </row>
    <row r="413" spans="1:10" ht="12.75" customHeight="1">
      <c r="A413" s="130" t="s">
        <v>554</v>
      </c>
      <c r="B413" s="130"/>
      <c r="C413" s="130"/>
      <c r="D413" s="130"/>
      <c r="E413" s="130"/>
      <c r="F413" s="130"/>
      <c r="G413" s="130"/>
      <c r="H413" s="130"/>
      <c r="I413" s="130"/>
      <c r="J413" s="130"/>
    </row>
    <row r="414" spans="1:10" ht="12.75" customHeight="1">
      <c r="A414" s="130"/>
      <c r="B414" s="130"/>
      <c r="C414" s="130"/>
      <c r="D414" s="130"/>
      <c r="E414" s="130"/>
      <c r="F414" s="130"/>
      <c r="G414" s="130"/>
      <c r="H414" s="130"/>
      <c r="I414" s="130"/>
      <c r="J414" s="130"/>
    </row>
    <row r="415" spans="1:10" ht="17.25" customHeight="1">
      <c r="A415" s="130"/>
      <c r="B415" s="130"/>
      <c r="C415" s="130"/>
      <c r="D415" s="130"/>
      <c r="E415" s="130"/>
      <c r="F415" s="130"/>
      <c r="G415" s="130"/>
      <c r="H415" s="130"/>
      <c r="I415" s="130"/>
      <c r="J415" s="130"/>
    </row>
    <row r="416" spans="1:8" ht="12.75">
      <c r="A416" s="82"/>
      <c r="B416" s="82"/>
      <c r="C416" s="82"/>
      <c r="D416" s="82"/>
      <c r="E416" s="82"/>
      <c r="F416" s="82"/>
      <c r="G416" s="82"/>
      <c r="H416" s="82"/>
    </row>
    <row r="417" spans="1:10" ht="12.75" customHeight="1">
      <c r="A417" s="126" t="s">
        <v>549</v>
      </c>
      <c r="B417" s="126"/>
      <c r="C417" s="126"/>
      <c r="D417" s="126"/>
      <c r="E417" s="126"/>
      <c r="F417" s="126"/>
      <c r="G417" s="126"/>
      <c r="H417" s="126"/>
      <c r="I417" s="126"/>
      <c r="J417" s="126"/>
    </row>
    <row r="418" spans="1:10" ht="12.75">
      <c r="A418" s="126"/>
      <c r="B418" s="126"/>
      <c r="C418" s="126"/>
      <c r="D418" s="126"/>
      <c r="E418" s="126"/>
      <c r="F418" s="126"/>
      <c r="G418" s="126"/>
      <c r="H418" s="126"/>
      <c r="I418" s="126"/>
      <c r="J418" s="126"/>
    </row>
    <row r="419" spans="1:10" ht="12.75">
      <c r="A419" s="126"/>
      <c r="B419" s="126"/>
      <c r="C419" s="126"/>
      <c r="D419" s="126"/>
      <c r="E419" s="126"/>
      <c r="F419" s="126"/>
      <c r="G419" s="126"/>
      <c r="H419" s="126"/>
      <c r="I419" s="126"/>
      <c r="J419" s="126"/>
    </row>
    <row r="420" spans="1:10" ht="12.75">
      <c r="A420" s="126"/>
      <c r="B420" s="126"/>
      <c r="C420" s="126"/>
      <c r="D420" s="126"/>
      <c r="E420" s="126"/>
      <c r="F420" s="126"/>
      <c r="G420" s="126"/>
      <c r="H420" s="126"/>
      <c r="I420" s="126"/>
      <c r="J420" s="126"/>
    </row>
    <row r="421" spans="1:10" ht="12.75">
      <c r="A421" s="126"/>
      <c r="B421" s="126"/>
      <c r="C421" s="126"/>
      <c r="D421" s="126"/>
      <c r="E421" s="126"/>
      <c r="F421" s="126"/>
      <c r="G421" s="126"/>
      <c r="H421" s="126"/>
      <c r="I421" s="126"/>
      <c r="J421" s="126"/>
    </row>
    <row r="422" spans="1:10" ht="12.75">
      <c r="A422" s="126"/>
      <c r="B422" s="126"/>
      <c r="C422" s="126"/>
      <c r="D422" s="126"/>
      <c r="E422" s="126"/>
      <c r="F422" s="126"/>
      <c r="G422" s="126"/>
      <c r="H422" s="126"/>
      <c r="I422" s="126"/>
      <c r="J422" s="126"/>
    </row>
  </sheetData>
  <printOptions/>
  <pageMargins left="0.75" right="0.75" top="1" bottom="1" header="0.5" footer="0.5"/>
  <pageSetup fitToHeight="6" fitToWidth="1" horizontalDpi="600" verticalDpi="600" orientation="portrait" scale="61" r:id="rId1"/>
  <rowBreaks count="1" manualBreakCount="1">
    <brk id="296" max="10" man="1"/>
  </rowBreaks>
</worksheet>
</file>

<file path=xl/worksheets/sheet3.xml><?xml version="1.0" encoding="utf-8"?>
<worksheet xmlns="http://schemas.openxmlformats.org/spreadsheetml/2006/main" xmlns:r="http://schemas.openxmlformats.org/officeDocument/2006/relationships">
  <sheetPr codeName="Sheet2"/>
  <dimension ref="A1:H151"/>
  <sheetViews>
    <sheetView zoomScaleSheetLayoutView="100" workbookViewId="0" topLeftCell="A1">
      <selection activeCell="A1" sqref="A1"/>
    </sheetView>
  </sheetViews>
  <sheetFormatPr defaultColWidth="9.140625" defaultRowHeight="12.75"/>
  <cols>
    <col min="1" max="1" width="33.7109375" style="25" customWidth="1"/>
    <col min="2" max="2" width="8.28125" style="0" customWidth="1"/>
    <col min="3" max="3" width="10.57421875" style="1" customWidth="1"/>
    <col min="4" max="4" width="11.28125" style="1" customWidth="1"/>
    <col min="5" max="5" width="18.00390625" style="1" bestFit="1" customWidth="1"/>
    <col min="6" max="6" width="6.140625" style="1" customWidth="1"/>
    <col min="7" max="7" width="9.140625" style="55" customWidth="1"/>
    <col min="8" max="8" width="13.7109375" style="0" customWidth="1"/>
  </cols>
  <sheetData>
    <row r="1" spans="1:7" s="15" customFormat="1" ht="12.75">
      <c r="A1" s="23" t="s">
        <v>113</v>
      </c>
      <c r="B1" s="4"/>
      <c r="C1" s="4"/>
      <c r="D1" s="4"/>
      <c r="E1" s="4"/>
      <c r="F1" s="4"/>
      <c r="G1" s="53"/>
    </row>
    <row r="2" spans="1:8" s="15" customFormat="1" ht="12.75">
      <c r="A2" s="23"/>
      <c r="B2" s="4"/>
      <c r="C2" s="4"/>
      <c r="D2" s="4"/>
      <c r="E2" s="4"/>
      <c r="F2" s="4"/>
      <c r="G2" s="53"/>
      <c r="H2" s="27"/>
    </row>
    <row r="3" spans="1:8" s="15" customFormat="1" ht="12.75">
      <c r="A3" s="12"/>
      <c r="B3" s="147" t="s">
        <v>103</v>
      </c>
      <c r="C3" s="147"/>
      <c r="D3" s="147"/>
      <c r="F3" s="4"/>
      <c r="G3" s="6"/>
      <c r="H3" s="5"/>
    </row>
    <row r="4" spans="1:8" s="15" customFormat="1" ht="12.75" customHeight="1">
      <c r="A4" s="12"/>
      <c r="B4" s="83"/>
      <c r="C4" s="144" t="s">
        <v>420</v>
      </c>
      <c r="D4" s="83"/>
      <c r="E4" s="4"/>
      <c r="F4" s="4"/>
      <c r="G4" s="53"/>
      <c r="H4" s="5"/>
    </row>
    <row r="5" spans="1:8" s="15" customFormat="1" ht="12.75" customHeight="1">
      <c r="A5" s="12"/>
      <c r="B5" s="65" t="s">
        <v>374</v>
      </c>
      <c r="C5" s="145"/>
      <c r="D5" s="145" t="s">
        <v>419</v>
      </c>
      <c r="E5" s="4"/>
      <c r="F5" s="4"/>
      <c r="G5" s="148" t="s">
        <v>6</v>
      </c>
      <c r="H5" s="8"/>
    </row>
    <row r="6" spans="1:8" s="15" customFormat="1" ht="14.25" customHeight="1">
      <c r="A6" s="24" t="s">
        <v>7</v>
      </c>
      <c r="B6" s="71" t="s">
        <v>414</v>
      </c>
      <c r="C6" s="146"/>
      <c r="D6" s="146"/>
      <c r="E6" s="11" t="s">
        <v>246</v>
      </c>
      <c r="F6" s="11" t="s">
        <v>247</v>
      </c>
      <c r="G6" s="149"/>
      <c r="H6" s="19" t="s">
        <v>104</v>
      </c>
    </row>
    <row r="7" spans="1:8" s="15" customFormat="1" ht="12" customHeight="1">
      <c r="A7" s="2"/>
      <c r="E7" s="7"/>
      <c r="F7" s="7"/>
      <c r="G7" s="18" t="s">
        <v>410</v>
      </c>
      <c r="H7" s="37" t="s">
        <v>410</v>
      </c>
    </row>
    <row r="8" spans="1:8" s="15" customFormat="1" ht="12" customHeight="1">
      <c r="A8" s="2"/>
      <c r="E8" s="7"/>
      <c r="F8" s="7"/>
      <c r="G8" s="18" t="s">
        <v>396</v>
      </c>
      <c r="H8" s="18" t="s">
        <v>413</v>
      </c>
    </row>
    <row r="9" spans="1:8" s="15" customFormat="1" ht="12" customHeight="1">
      <c r="A9" s="2"/>
      <c r="E9" s="7"/>
      <c r="F9" s="7"/>
      <c r="G9" s="18" t="s">
        <v>397</v>
      </c>
      <c r="H9" s="18" t="s">
        <v>409</v>
      </c>
    </row>
    <row r="10" spans="1:8" s="15" customFormat="1" ht="12" customHeight="1">
      <c r="A10" s="13"/>
      <c r="B10" s="22"/>
      <c r="C10" s="22"/>
      <c r="D10" s="22"/>
      <c r="E10" s="7"/>
      <c r="F10" s="7"/>
      <c r="G10" s="54"/>
      <c r="H10" s="18"/>
    </row>
    <row r="11" spans="1:8" ht="12.75">
      <c r="A11" s="25" t="s">
        <v>42</v>
      </c>
      <c r="B11" s="64" t="s">
        <v>411</v>
      </c>
      <c r="C11" s="64" t="s">
        <v>411</v>
      </c>
      <c r="D11" s="64" t="s">
        <v>411</v>
      </c>
      <c r="E11" s="1" t="s">
        <v>119</v>
      </c>
      <c r="F11" s="1" t="s">
        <v>120</v>
      </c>
      <c r="G11" s="55">
        <v>25</v>
      </c>
      <c r="H11" s="6">
        <f aca="true" t="shared" si="0" ref="H11:H42">G11/102.36</f>
        <v>0.24423602969910121</v>
      </c>
    </row>
    <row r="12" spans="1:8" ht="12.75">
      <c r="A12" s="25" t="s">
        <v>42</v>
      </c>
      <c r="B12" s="64" t="s">
        <v>411</v>
      </c>
      <c r="C12" s="64" t="s">
        <v>411</v>
      </c>
      <c r="D12" s="64" t="s">
        <v>411</v>
      </c>
      <c r="E12" s="1" t="s">
        <v>123</v>
      </c>
      <c r="F12" s="1" t="s">
        <v>124</v>
      </c>
      <c r="G12" s="55">
        <v>30</v>
      </c>
      <c r="H12" s="6">
        <f t="shared" si="0"/>
        <v>0.29308323563892147</v>
      </c>
    </row>
    <row r="13" spans="1:8" ht="12.75">
      <c r="A13" s="25" t="s">
        <v>42</v>
      </c>
      <c r="B13" s="64" t="s">
        <v>411</v>
      </c>
      <c r="C13" s="64" t="s">
        <v>411</v>
      </c>
      <c r="D13" s="64" t="s">
        <v>411</v>
      </c>
      <c r="E13" s="1" t="s">
        <v>121</v>
      </c>
      <c r="F13" s="1" t="s">
        <v>122</v>
      </c>
      <c r="G13" s="55">
        <v>55</v>
      </c>
      <c r="H13" s="6">
        <f t="shared" si="0"/>
        <v>0.5373192653380227</v>
      </c>
    </row>
    <row r="14" spans="1:8" ht="12.75">
      <c r="A14" s="25" t="s">
        <v>43</v>
      </c>
      <c r="B14" s="64" t="s">
        <v>411</v>
      </c>
      <c r="C14" s="64" t="s">
        <v>411</v>
      </c>
      <c r="D14" s="64" t="s">
        <v>411</v>
      </c>
      <c r="E14" s="1" t="s">
        <v>125</v>
      </c>
      <c r="F14" s="1" t="s">
        <v>126</v>
      </c>
      <c r="G14" s="55">
        <v>37</v>
      </c>
      <c r="H14" s="6">
        <f t="shared" si="0"/>
        <v>0.3614693239546698</v>
      </c>
    </row>
    <row r="15" spans="1:8" ht="12.75">
      <c r="A15" s="25" t="s">
        <v>44</v>
      </c>
      <c r="B15" s="64" t="s">
        <v>411</v>
      </c>
      <c r="C15" s="64" t="s">
        <v>411</v>
      </c>
      <c r="D15" s="64" t="s">
        <v>411</v>
      </c>
      <c r="E15" s="1" t="s">
        <v>404</v>
      </c>
      <c r="F15" s="1" t="s">
        <v>249</v>
      </c>
      <c r="G15" s="55">
        <v>40</v>
      </c>
      <c r="H15" s="6">
        <f t="shared" si="0"/>
        <v>0.3907776475185619</v>
      </c>
    </row>
    <row r="16" spans="1:8" ht="12.75">
      <c r="A16" s="25" t="s">
        <v>45</v>
      </c>
      <c r="B16" s="64" t="s">
        <v>411</v>
      </c>
      <c r="C16" s="64" t="s">
        <v>411</v>
      </c>
      <c r="D16" s="64" t="s">
        <v>411</v>
      </c>
      <c r="E16" s="1" t="s">
        <v>127</v>
      </c>
      <c r="F16" s="1" t="s">
        <v>122</v>
      </c>
      <c r="G16" s="55">
        <v>52</v>
      </c>
      <c r="H16" s="6">
        <f t="shared" si="0"/>
        <v>0.5080109417741305</v>
      </c>
    </row>
    <row r="17" spans="1:8" ht="12.75">
      <c r="A17" s="25" t="s">
        <v>46</v>
      </c>
      <c r="B17" s="64" t="s">
        <v>411</v>
      </c>
      <c r="C17" s="64" t="s">
        <v>411</v>
      </c>
      <c r="D17" s="64" t="s">
        <v>411</v>
      </c>
      <c r="E17" s="1" t="s">
        <v>128</v>
      </c>
      <c r="F17" s="1" t="s">
        <v>129</v>
      </c>
      <c r="G17" s="55">
        <v>40</v>
      </c>
      <c r="H17" s="6">
        <f t="shared" si="0"/>
        <v>0.3907776475185619</v>
      </c>
    </row>
    <row r="18" spans="1:8" ht="12.75">
      <c r="A18" s="25" t="s">
        <v>47</v>
      </c>
      <c r="B18" s="64" t="s">
        <v>411</v>
      </c>
      <c r="C18" s="64" t="s">
        <v>411</v>
      </c>
      <c r="D18" s="64" t="s">
        <v>411</v>
      </c>
      <c r="E18" s="1" t="s">
        <v>130</v>
      </c>
      <c r="F18" s="1" t="s">
        <v>129</v>
      </c>
      <c r="G18" s="55">
        <v>21</v>
      </c>
      <c r="H18" s="6">
        <f t="shared" si="0"/>
        <v>0.205158264947245</v>
      </c>
    </row>
    <row r="19" spans="1:8" ht="12.75">
      <c r="A19" s="25" t="s">
        <v>501</v>
      </c>
      <c r="B19" s="64" t="s">
        <v>411</v>
      </c>
      <c r="C19" s="64" t="s">
        <v>411</v>
      </c>
      <c r="D19" s="64" t="s">
        <v>411</v>
      </c>
      <c r="E19" s="1" t="s">
        <v>131</v>
      </c>
      <c r="F19" s="1" t="s">
        <v>132</v>
      </c>
      <c r="G19" s="55">
        <v>10.5</v>
      </c>
      <c r="H19" s="6">
        <f t="shared" si="0"/>
        <v>0.1025791324736225</v>
      </c>
    </row>
    <row r="20" spans="1:8" ht="12.75">
      <c r="A20" s="25" t="s">
        <v>4</v>
      </c>
      <c r="B20" s="64" t="s">
        <v>411</v>
      </c>
      <c r="C20" s="64" t="s">
        <v>411</v>
      </c>
      <c r="D20" s="64" t="s">
        <v>411</v>
      </c>
      <c r="E20" s="1" t="s">
        <v>133</v>
      </c>
      <c r="F20" s="1" t="s">
        <v>129</v>
      </c>
      <c r="G20" s="55">
        <v>35</v>
      </c>
      <c r="H20" s="6">
        <f t="shared" si="0"/>
        <v>0.3419304415787417</v>
      </c>
    </row>
    <row r="21" spans="1:8" ht="12.75">
      <c r="A21" s="25" t="s">
        <v>48</v>
      </c>
      <c r="B21" s="64" t="s">
        <v>411</v>
      </c>
      <c r="C21" s="64" t="s">
        <v>411</v>
      </c>
      <c r="D21" s="64" t="s">
        <v>411</v>
      </c>
      <c r="E21" s="1" t="s">
        <v>134</v>
      </c>
      <c r="F21" s="1" t="s">
        <v>135</v>
      </c>
      <c r="G21" s="55">
        <v>40</v>
      </c>
      <c r="H21" s="6">
        <f t="shared" si="0"/>
        <v>0.3907776475185619</v>
      </c>
    </row>
    <row r="22" spans="1:8" ht="12.75">
      <c r="A22" s="25" t="s">
        <v>49</v>
      </c>
      <c r="B22" s="64" t="s">
        <v>411</v>
      </c>
      <c r="C22" s="64" t="s">
        <v>411</v>
      </c>
      <c r="D22" s="64" t="s">
        <v>411</v>
      </c>
      <c r="E22" s="1" t="s">
        <v>295</v>
      </c>
      <c r="F22" s="1" t="s">
        <v>248</v>
      </c>
      <c r="G22" s="55">
        <v>260</v>
      </c>
      <c r="H22" s="6">
        <f t="shared" si="0"/>
        <v>2.5400547088706524</v>
      </c>
    </row>
    <row r="23" spans="1:8" ht="12.75">
      <c r="A23" s="25" t="s">
        <v>49</v>
      </c>
      <c r="B23" s="64" t="s">
        <v>411</v>
      </c>
      <c r="C23" s="64" t="s">
        <v>411</v>
      </c>
      <c r="D23" s="64" t="s">
        <v>411</v>
      </c>
      <c r="E23" s="1" t="s">
        <v>139</v>
      </c>
      <c r="F23" s="1" t="s">
        <v>135</v>
      </c>
      <c r="G23" s="55">
        <v>147</v>
      </c>
      <c r="H23" s="6">
        <f t="shared" si="0"/>
        <v>1.436107854630715</v>
      </c>
    </row>
    <row r="24" spans="1:8" ht="12.75">
      <c r="A24" s="25" t="s">
        <v>49</v>
      </c>
      <c r="B24" s="64" t="s">
        <v>411</v>
      </c>
      <c r="C24" s="64" t="s">
        <v>411</v>
      </c>
      <c r="D24" s="64" t="s">
        <v>411</v>
      </c>
      <c r="E24" s="1" t="s">
        <v>142</v>
      </c>
      <c r="F24" s="1" t="s">
        <v>122</v>
      </c>
      <c r="G24" s="55">
        <v>80</v>
      </c>
      <c r="H24" s="6">
        <f t="shared" si="0"/>
        <v>0.7815552950371238</v>
      </c>
    </row>
    <row r="25" spans="1:8" ht="12.75">
      <c r="A25" s="25" t="s">
        <v>49</v>
      </c>
      <c r="B25" s="64" t="s">
        <v>411</v>
      </c>
      <c r="C25" s="64" t="s">
        <v>411</v>
      </c>
      <c r="D25" s="64" t="s">
        <v>411</v>
      </c>
      <c r="E25" s="1" t="s">
        <v>140</v>
      </c>
      <c r="F25" s="1" t="s">
        <v>137</v>
      </c>
      <c r="G25" s="55">
        <v>380</v>
      </c>
      <c r="H25" s="6">
        <f t="shared" si="0"/>
        <v>3.7123876514263383</v>
      </c>
    </row>
    <row r="26" spans="1:8" ht="12.75">
      <c r="A26" s="25" t="s">
        <v>49</v>
      </c>
      <c r="B26" s="64" t="s">
        <v>411</v>
      </c>
      <c r="C26" s="64" t="s">
        <v>411</v>
      </c>
      <c r="D26" s="64" t="s">
        <v>411</v>
      </c>
      <c r="E26" s="1" t="s">
        <v>141</v>
      </c>
      <c r="F26" s="1" t="s">
        <v>129</v>
      </c>
      <c r="G26" s="55">
        <v>40</v>
      </c>
      <c r="H26" s="6">
        <f t="shared" si="0"/>
        <v>0.3907776475185619</v>
      </c>
    </row>
    <row r="27" spans="1:8" ht="12.75">
      <c r="A27" s="25" t="s">
        <v>49</v>
      </c>
      <c r="B27" s="64" t="s">
        <v>411</v>
      </c>
      <c r="C27" s="64" t="s">
        <v>411</v>
      </c>
      <c r="D27" s="64" t="s">
        <v>411</v>
      </c>
      <c r="E27" s="1" t="s">
        <v>136</v>
      </c>
      <c r="F27" s="1" t="s">
        <v>137</v>
      </c>
      <c r="G27" s="55">
        <v>140</v>
      </c>
      <c r="H27" s="6">
        <f t="shared" si="0"/>
        <v>1.3677217663149668</v>
      </c>
    </row>
    <row r="28" spans="1:8" ht="12.75">
      <c r="A28" s="25" t="s">
        <v>49</v>
      </c>
      <c r="B28" s="64" t="s">
        <v>411</v>
      </c>
      <c r="C28" s="64" t="s">
        <v>411</v>
      </c>
      <c r="D28" s="64" t="s">
        <v>411</v>
      </c>
      <c r="E28" s="1" t="s">
        <v>138</v>
      </c>
      <c r="F28" s="1" t="s">
        <v>132</v>
      </c>
      <c r="G28" s="55">
        <v>23</v>
      </c>
      <c r="H28" s="6">
        <f t="shared" si="0"/>
        <v>0.2246971473231731</v>
      </c>
    </row>
    <row r="29" spans="1:8" ht="12.75">
      <c r="A29" s="25" t="s">
        <v>50</v>
      </c>
      <c r="B29" s="64" t="s">
        <v>411</v>
      </c>
      <c r="C29" s="64" t="s">
        <v>411</v>
      </c>
      <c r="D29" s="64" t="s">
        <v>411</v>
      </c>
      <c r="E29" s="1" t="s">
        <v>143</v>
      </c>
      <c r="F29" s="1" t="s">
        <v>137</v>
      </c>
      <c r="G29" s="55">
        <v>100</v>
      </c>
      <c r="H29" s="6">
        <f t="shared" si="0"/>
        <v>0.9769441187964049</v>
      </c>
    </row>
    <row r="30" spans="1:8" ht="12.75">
      <c r="A30" s="25" t="s">
        <v>51</v>
      </c>
      <c r="B30" s="64" t="s">
        <v>411</v>
      </c>
      <c r="C30" s="64" t="s">
        <v>411</v>
      </c>
      <c r="D30" s="64" t="s">
        <v>411</v>
      </c>
      <c r="E30" s="1" t="s">
        <v>144</v>
      </c>
      <c r="F30" s="1" t="s">
        <v>126</v>
      </c>
      <c r="G30" s="55">
        <v>48</v>
      </c>
      <c r="H30" s="6">
        <f t="shared" si="0"/>
        <v>0.46893317702227433</v>
      </c>
    </row>
    <row r="31" spans="1:8" ht="12.75">
      <c r="A31" s="25" t="s">
        <v>52</v>
      </c>
      <c r="B31" s="64" t="s">
        <v>411</v>
      </c>
      <c r="C31" s="64" t="s">
        <v>411</v>
      </c>
      <c r="D31" s="64" t="s">
        <v>411</v>
      </c>
      <c r="E31" s="1" t="s">
        <v>145</v>
      </c>
      <c r="F31" s="1" t="s">
        <v>135</v>
      </c>
      <c r="G31" s="55">
        <v>52</v>
      </c>
      <c r="H31" s="6">
        <f t="shared" si="0"/>
        <v>0.5080109417741305</v>
      </c>
    </row>
    <row r="32" spans="1:8" ht="12.75">
      <c r="A32" s="25" t="s">
        <v>53</v>
      </c>
      <c r="B32" s="64" t="s">
        <v>411</v>
      </c>
      <c r="C32" s="64" t="s">
        <v>411</v>
      </c>
      <c r="D32" s="64" t="s">
        <v>411</v>
      </c>
      <c r="E32" s="1" t="s">
        <v>146</v>
      </c>
      <c r="F32" s="1" t="s">
        <v>147</v>
      </c>
      <c r="G32" s="55">
        <v>9</v>
      </c>
      <c r="H32" s="6">
        <f t="shared" si="0"/>
        <v>0.08792497069167644</v>
      </c>
    </row>
    <row r="33" spans="1:8" ht="12.75">
      <c r="A33" s="25" t="s">
        <v>530</v>
      </c>
      <c r="B33" s="64" t="s">
        <v>411</v>
      </c>
      <c r="C33" s="64" t="s">
        <v>411</v>
      </c>
      <c r="D33" s="64" t="s">
        <v>411</v>
      </c>
      <c r="E33" s="1" t="s">
        <v>148</v>
      </c>
      <c r="F33" s="1" t="s">
        <v>129</v>
      </c>
      <c r="G33" s="55">
        <v>40</v>
      </c>
      <c r="H33" s="6">
        <f t="shared" si="0"/>
        <v>0.3907776475185619</v>
      </c>
    </row>
    <row r="34" spans="1:8" ht="12.75">
      <c r="A34" s="25" t="s">
        <v>502</v>
      </c>
      <c r="B34" s="64" t="s">
        <v>411</v>
      </c>
      <c r="C34" s="64" t="s">
        <v>411</v>
      </c>
      <c r="D34" s="64" t="s">
        <v>411</v>
      </c>
      <c r="E34" s="1" t="s">
        <v>150</v>
      </c>
      <c r="F34" s="1" t="s">
        <v>122</v>
      </c>
      <c r="G34" s="55">
        <v>85</v>
      </c>
      <c r="H34" s="6">
        <f t="shared" si="0"/>
        <v>0.8304025009769441</v>
      </c>
    </row>
    <row r="35" spans="1:8" ht="12.75">
      <c r="A35" s="25" t="s">
        <v>502</v>
      </c>
      <c r="B35" s="64" t="s">
        <v>411</v>
      </c>
      <c r="C35" s="64" t="s">
        <v>411</v>
      </c>
      <c r="D35" s="64" t="s">
        <v>411</v>
      </c>
      <c r="E35" s="1" t="s">
        <v>149</v>
      </c>
      <c r="F35" s="1" t="s">
        <v>135</v>
      </c>
      <c r="G35" s="55">
        <v>35</v>
      </c>
      <c r="H35" s="6">
        <f t="shared" si="0"/>
        <v>0.3419304415787417</v>
      </c>
    </row>
    <row r="36" spans="1:8" ht="12.75">
      <c r="A36" s="25" t="s">
        <v>503</v>
      </c>
      <c r="B36" s="64" t="s">
        <v>411</v>
      </c>
      <c r="C36" s="64" t="s">
        <v>411</v>
      </c>
      <c r="D36" s="64" t="s">
        <v>411</v>
      </c>
      <c r="E36" s="1" t="s">
        <v>151</v>
      </c>
      <c r="F36" s="1" t="s">
        <v>129</v>
      </c>
      <c r="G36" s="55">
        <v>20.8333</v>
      </c>
      <c r="H36" s="6">
        <f t="shared" si="0"/>
        <v>0.20352969910121144</v>
      </c>
    </row>
    <row r="37" spans="1:8" ht="12.75">
      <c r="A37" s="25" t="s">
        <v>57</v>
      </c>
      <c r="B37" s="64" t="s">
        <v>411</v>
      </c>
      <c r="C37" s="64" t="s">
        <v>412</v>
      </c>
      <c r="D37" s="64" t="s">
        <v>411</v>
      </c>
      <c r="E37" s="1" t="s">
        <v>152</v>
      </c>
      <c r="F37" s="1" t="s">
        <v>126</v>
      </c>
      <c r="G37" s="55">
        <v>4</v>
      </c>
      <c r="H37" s="6">
        <f t="shared" si="0"/>
        <v>0.039077764751856196</v>
      </c>
    </row>
    <row r="38" spans="1:8" ht="12.75">
      <c r="A38" s="25" t="s">
        <v>504</v>
      </c>
      <c r="B38" s="64" t="s">
        <v>411</v>
      </c>
      <c r="C38" s="64" t="s">
        <v>411</v>
      </c>
      <c r="D38" s="64" t="s">
        <v>411</v>
      </c>
      <c r="E38" s="1" t="s">
        <v>127</v>
      </c>
      <c r="F38" s="1" t="s">
        <v>122</v>
      </c>
      <c r="G38" s="55">
        <v>62</v>
      </c>
      <c r="H38" s="6">
        <f t="shared" si="0"/>
        <v>0.605705353653771</v>
      </c>
    </row>
    <row r="39" spans="1:8" ht="12.75">
      <c r="A39" s="25" t="s">
        <v>505</v>
      </c>
      <c r="B39" s="64" t="s">
        <v>411</v>
      </c>
      <c r="C39" s="64" t="s">
        <v>411</v>
      </c>
      <c r="D39" s="64" t="s">
        <v>411</v>
      </c>
      <c r="E39" s="1" t="s">
        <v>153</v>
      </c>
      <c r="F39" s="1" t="s">
        <v>129</v>
      </c>
      <c r="G39" s="55">
        <v>45</v>
      </c>
      <c r="H39" s="6">
        <f t="shared" si="0"/>
        <v>0.4396248534583822</v>
      </c>
    </row>
    <row r="40" spans="1:8" ht="12.75">
      <c r="A40" s="25" t="s">
        <v>58</v>
      </c>
      <c r="B40" s="64" t="s">
        <v>411</v>
      </c>
      <c r="C40" s="64" t="s">
        <v>411</v>
      </c>
      <c r="D40" s="64" t="s">
        <v>411</v>
      </c>
      <c r="E40" s="1" t="s">
        <v>154</v>
      </c>
      <c r="F40" s="1" t="s">
        <v>155</v>
      </c>
      <c r="G40" s="55">
        <v>33</v>
      </c>
      <c r="H40" s="6">
        <f t="shared" si="0"/>
        <v>0.3223915592028136</v>
      </c>
    </row>
    <row r="41" spans="1:8" ht="12.75">
      <c r="A41" s="25" t="s">
        <v>59</v>
      </c>
      <c r="B41" s="64" t="s">
        <v>411</v>
      </c>
      <c r="C41" s="64" t="s">
        <v>411</v>
      </c>
      <c r="D41" s="64" t="s">
        <v>411</v>
      </c>
      <c r="E41" s="1" t="s">
        <v>156</v>
      </c>
      <c r="F41" s="1" t="s">
        <v>129</v>
      </c>
      <c r="G41" s="55">
        <v>44</v>
      </c>
      <c r="H41" s="6">
        <f t="shared" si="0"/>
        <v>0.4298554122704181</v>
      </c>
    </row>
    <row r="42" spans="1:8" ht="12.75">
      <c r="A42" s="25" t="s">
        <v>60</v>
      </c>
      <c r="B42" s="64" t="s">
        <v>411</v>
      </c>
      <c r="C42" s="64" t="s">
        <v>411</v>
      </c>
      <c r="D42" s="64" t="s">
        <v>411</v>
      </c>
      <c r="E42" s="1" t="s">
        <v>157</v>
      </c>
      <c r="F42" s="1" t="s">
        <v>135</v>
      </c>
      <c r="G42" s="55">
        <v>50</v>
      </c>
      <c r="H42" s="6">
        <f t="shared" si="0"/>
        <v>0.48847205939820243</v>
      </c>
    </row>
    <row r="43" spans="1:8" ht="12.75">
      <c r="A43" s="25" t="s">
        <v>33</v>
      </c>
      <c r="B43" s="64" t="s">
        <v>411</v>
      </c>
      <c r="C43" s="64" t="s">
        <v>411</v>
      </c>
      <c r="D43" s="64" t="s">
        <v>411</v>
      </c>
      <c r="E43" s="1" t="s">
        <v>158</v>
      </c>
      <c r="F43" s="1" t="s">
        <v>122</v>
      </c>
      <c r="G43" s="55">
        <v>40</v>
      </c>
      <c r="H43" s="6">
        <f aca="true" t="shared" si="1" ref="H43:H74">G43/102.36</f>
        <v>0.3907776475185619</v>
      </c>
    </row>
    <row r="44" spans="1:8" ht="12.75">
      <c r="A44" s="25" t="s">
        <v>61</v>
      </c>
      <c r="B44" s="64" t="s">
        <v>411</v>
      </c>
      <c r="C44" s="64" t="s">
        <v>411</v>
      </c>
      <c r="D44" s="64" t="s">
        <v>411</v>
      </c>
      <c r="E44" s="1" t="s">
        <v>159</v>
      </c>
      <c r="F44" s="1" t="s">
        <v>147</v>
      </c>
      <c r="G44" s="55">
        <v>50</v>
      </c>
      <c r="H44" s="6">
        <f t="shared" si="1"/>
        <v>0.48847205939820243</v>
      </c>
    </row>
    <row r="45" spans="1:8" ht="12.75">
      <c r="A45" s="25" t="s">
        <v>118</v>
      </c>
      <c r="B45" s="64" t="s">
        <v>412</v>
      </c>
      <c r="C45" s="64" t="s">
        <v>411</v>
      </c>
      <c r="D45" s="64" t="s">
        <v>412</v>
      </c>
      <c r="E45" s="1" t="s">
        <v>160</v>
      </c>
      <c r="F45" s="1" t="s">
        <v>161</v>
      </c>
      <c r="G45" s="55">
        <v>2</v>
      </c>
      <c r="H45" s="6">
        <f t="shared" si="1"/>
        <v>0.019538882375928098</v>
      </c>
    </row>
    <row r="46" spans="1:8" ht="12.75">
      <c r="A46" s="25" t="s">
        <v>506</v>
      </c>
      <c r="B46" s="64" t="s">
        <v>411</v>
      </c>
      <c r="C46" s="64" t="s">
        <v>411</v>
      </c>
      <c r="D46" s="64" t="s">
        <v>411</v>
      </c>
      <c r="E46" s="1" t="s">
        <v>162</v>
      </c>
      <c r="F46" s="1" t="s">
        <v>129</v>
      </c>
      <c r="G46" s="55">
        <v>21.5</v>
      </c>
      <c r="H46" s="6">
        <f t="shared" si="1"/>
        <v>0.21004298554122705</v>
      </c>
    </row>
    <row r="47" spans="1:8" ht="12.75">
      <c r="A47" s="25" t="s">
        <v>507</v>
      </c>
      <c r="B47" s="64" t="s">
        <v>411</v>
      </c>
      <c r="C47" s="64" t="s">
        <v>411</v>
      </c>
      <c r="D47" s="64" t="s">
        <v>411</v>
      </c>
      <c r="E47" s="1" t="s">
        <v>163</v>
      </c>
      <c r="F47" s="1" t="s">
        <v>120</v>
      </c>
      <c r="G47" s="55">
        <v>35</v>
      </c>
      <c r="H47" s="6">
        <f t="shared" si="1"/>
        <v>0.3419304415787417</v>
      </c>
    </row>
    <row r="48" spans="1:8" ht="12.75">
      <c r="A48" s="25" t="s">
        <v>508</v>
      </c>
      <c r="B48" s="64" t="s">
        <v>411</v>
      </c>
      <c r="C48" s="64" t="s">
        <v>411</v>
      </c>
      <c r="D48" s="64" t="s">
        <v>411</v>
      </c>
      <c r="E48" s="1" t="s">
        <v>164</v>
      </c>
      <c r="F48" s="1" t="s">
        <v>120</v>
      </c>
      <c r="G48" s="55">
        <v>1.5</v>
      </c>
      <c r="H48" s="6">
        <f t="shared" si="1"/>
        <v>0.014654161781946073</v>
      </c>
    </row>
    <row r="49" spans="1:8" ht="12.75">
      <c r="A49" s="25" t="s">
        <v>62</v>
      </c>
      <c r="B49" s="64" t="s">
        <v>411</v>
      </c>
      <c r="C49" s="64" t="s">
        <v>411</v>
      </c>
      <c r="D49" s="64" t="s">
        <v>411</v>
      </c>
      <c r="E49" s="1" t="s">
        <v>165</v>
      </c>
      <c r="F49" s="1" t="s">
        <v>129</v>
      </c>
      <c r="G49" s="55">
        <v>32</v>
      </c>
      <c r="H49" s="6">
        <f t="shared" si="1"/>
        <v>0.31262211801484957</v>
      </c>
    </row>
    <row r="50" spans="1:8" ht="12.75">
      <c r="A50" s="25" t="s">
        <v>63</v>
      </c>
      <c r="B50" s="64" t="s">
        <v>411</v>
      </c>
      <c r="C50" s="64" t="s">
        <v>411</v>
      </c>
      <c r="D50" s="64" t="s">
        <v>411</v>
      </c>
      <c r="E50" s="1" t="s">
        <v>166</v>
      </c>
      <c r="F50" s="1" t="s">
        <v>167</v>
      </c>
      <c r="G50" s="55">
        <v>40</v>
      </c>
      <c r="H50" s="6">
        <f t="shared" si="1"/>
        <v>0.3907776475185619</v>
      </c>
    </row>
    <row r="51" spans="1:8" ht="12.75">
      <c r="A51" s="25" t="s">
        <v>509</v>
      </c>
      <c r="B51" s="64" t="s">
        <v>411</v>
      </c>
      <c r="C51" s="64" t="s">
        <v>411</v>
      </c>
      <c r="D51" s="64" t="s">
        <v>411</v>
      </c>
      <c r="E51" s="1" t="s">
        <v>168</v>
      </c>
      <c r="F51" s="1" t="s">
        <v>135</v>
      </c>
      <c r="G51" s="55">
        <v>60</v>
      </c>
      <c r="H51" s="6">
        <f t="shared" si="1"/>
        <v>0.5861664712778429</v>
      </c>
    </row>
    <row r="52" spans="1:8" ht="12.75">
      <c r="A52" s="25" t="s">
        <v>378</v>
      </c>
      <c r="B52" s="64" t="s">
        <v>411</v>
      </c>
      <c r="C52" s="64" t="s">
        <v>411</v>
      </c>
      <c r="D52" s="64" t="s">
        <v>411</v>
      </c>
      <c r="E52" s="1" t="s">
        <v>169</v>
      </c>
      <c r="F52" s="1" t="s">
        <v>147</v>
      </c>
      <c r="G52" s="55">
        <v>50</v>
      </c>
      <c r="H52" s="6">
        <f t="shared" si="1"/>
        <v>0.48847205939820243</v>
      </c>
    </row>
    <row r="53" spans="1:8" ht="12.75">
      <c r="A53" s="25" t="s">
        <v>64</v>
      </c>
      <c r="B53" s="64" t="s">
        <v>411</v>
      </c>
      <c r="C53" s="64" t="s">
        <v>411</v>
      </c>
      <c r="D53" s="64" t="s">
        <v>411</v>
      </c>
      <c r="E53" s="1" t="s">
        <v>170</v>
      </c>
      <c r="F53" s="1" t="s">
        <v>171</v>
      </c>
      <c r="G53" s="55">
        <v>5</v>
      </c>
      <c r="H53" s="6">
        <f t="shared" si="1"/>
        <v>0.04884720593982024</v>
      </c>
    </row>
    <row r="54" spans="1:8" ht="12.75">
      <c r="A54" s="25" t="s">
        <v>65</v>
      </c>
      <c r="B54" s="64" t="s">
        <v>411</v>
      </c>
      <c r="C54" s="64" t="s">
        <v>411</v>
      </c>
      <c r="D54" s="64" t="s">
        <v>411</v>
      </c>
      <c r="E54" s="1" t="s">
        <v>172</v>
      </c>
      <c r="F54" s="1" t="s">
        <v>135</v>
      </c>
      <c r="G54" s="55">
        <v>50</v>
      </c>
      <c r="H54" s="6">
        <f t="shared" si="1"/>
        <v>0.48847205939820243</v>
      </c>
    </row>
    <row r="55" spans="1:8" ht="12.75">
      <c r="A55" s="25" t="s">
        <v>117</v>
      </c>
      <c r="B55" s="64" t="s">
        <v>411</v>
      </c>
      <c r="C55" s="64" t="s">
        <v>411</v>
      </c>
      <c r="D55" s="64" t="s">
        <v>411</v>
      </c>
      <c r="E55" s="1" t="s">
        <v>173</v>
      </c>
      <c r="F55" s="1" t="s">
        <v>174</v>
      </c>
      <c r="G55" s="55">
        <v>20</v>
      </c>
      <c r="H55" s="6">
        <f t="shared" si="1"/>
        <v>0.19538882375928096</v>
      </c>
    </row>
    <row r="56" spans="1:8" ht="12.75">
      <c r="A56" s="25" t="s">
        <v>510</v>
      </c>
      <c r="B56" s="64" t="s">
        <v>411</v>
      </c>
      <c r="C56" s="64" t="s">
        <v>411</v>
      </c>
      <c r="D56" s="64" t="s">
        <v>411</v>
      </c>
      <c r="E56" s="1" t="s">
        <v>175</v>
      </c>
      <c r="F56" s="1" t="s">
        <v>135</v>
      </c>
      <c r="G56" s="55">
        <v>20</v>
      </c>
      <c r="H56" s="6">
        <f t="shared" si="1"/>
        <v>0.19538882375928096</v>
      </c>
    </row>
    <row r="57" spans="1:8" ht="12.75">
      <c r="A57" s="25" t="s">
        <v>510</v>
      </c>
      <c r="B57" s="64" t="s">
        <v>412</v>
      </c>
      <c r="C57" s="64" t="s">
        <v>411</v>
      </c>
      <c r="D57" s="64" t="s">
        <v>412</v>
      </c>
      <c r="E57" s="1" t="s">
        <v>176</v>
      </c>
      <c r="F57" s="1" t="s">
        <v>177</v>
      </c>
      <c r="G57" s="55">
        <v>20</v>
      </c>
      <c r="H57" s="6">
        <f t="shared" si="1"/>
        <v>0.19538882375928096</v>
      </c>
    </row>
    <row r="58" spans="1:8" ht="12.75">
      <c r="A58" s="25" t="s">
        <v>511</v>
      </c>
      <c r="B58" s="64" t="s">
        <v>411</v>
      </c>
      <c r="C58" s="64" t="s">
        <v>411</v>
      </c>
      <c r="D58" s="64" t="s">
        <v>411</v>
      </c>
      <c r="E58" s="1" t="s">
        <v>178</v>
      </c>
      <c r="F58" s="1" t="s">
        <v>129</v>
      </c>
      <c r="G58" s="55">
        <v>49</v>
      </c>
      <c r="H58" s="6">
        <f t="shared" si="1"/>
        <v>0.47870261821023835</v>
      </c>
    </row>
    <row r="59" spans="1:8" ht="12.75">
      <c r="A59" s="25" t="s">
        <v>68</v>
      </c>
      <c r="B59" s="64" t="s">
        <v>411</v>
      </c>
      <c r="C59" s="64" t="s">
        <v>411</v>
      </c>
      <c r="D59" s="64" t="s">
        <v>411</v>
      </c>
      <c r="E59" s="1" t="s">
        <v>179</v>
      </c>
      <c r="F59" s="1" t="s">
        <v>147</v>
      </c>
      <c r="G59" s="55">
        <v>50</v>
      </c>
      <c r="H59" s="6">
        <f t="shared" si="1"/>
        <v>0.48847205939820243</v>
      </c>
    </row>
    <row r="60" spans="1:8" ht="12.75">
      <c r="A60" s="25" t="s">
        <v>69</v>
      </c>
      <c r="B60" s="64" t="s">
        <v>411</v>
      </c>
      <c r="C60" s="64" t="s">
        <v>411</v>
      </c>
      <c r="D60" s="64" t="s">
        <v>411</v>
      </c>
      <c r="E60" s="1" t="s">
        <v>180</v>
      </c>
      <c r="F60" s="1" t="s">
        <v>135</v>
      </c>
      <c r="G60" s="55">
        <v>100</v>
      </c>
      <c r="H60" s="6">
        <f t="shared" si="1"/>
        <v>0.9769441187964049</v>
      </c>
    </row>
    <row r="61" spans="1:8" ht="12.75">
      <c r="A61" s="25" t="s">
        <v>69</v>
      </c>
      <c r="B61" s="64" t="s">
        <v>411</v>
      </c>
      <c r="C61" s="64" t="s">
        <v>411</v>
      </c>
      <c r="D61" s="64" t="s">
        <v>411</v>
      </c>
      <c r="E61" s="1" t="s">
        <v>181</v>
      </c>
      <c r="F61" s="1" t="s">
        <v>135</v>
      </c>
      <c r="G61" s="55">
        <v>100</v>
      </c>
      <c r="H61" s="6">
        <f t="shared" si="1"/>
        <v>0.9769441187964049</v>
      </c>
    </row>
    <row r="62" spans="1:8" ht="12.75">
      <c r="A62" s="25" t="s">
        <v>66</v>
      </c>
      <c r="B62" s="64" t="s">
        <v>411</v>
      </c>
      <c r="C62" s="64" t="s">
        <v>411</v>
      </c>
      <c r="D62" s="64" t="s">
        <v>411</v>
      </c>
      <c r="E62" s="1" t="s">
        <v>182</v>
      </c>
      <c r="F62" s="1" t="s">
        <v>129</v>
      </c>
      <c r="G62" s="55">
        <v>36</v>
      </c>
      <c r="H62" s="6">
        <f t="shared" si="1"/>
        <v>0.3516998827667058</v>
      </c>
    </row>
    <row r="63" spans="1:8" ht="12.75">
      <c r="A63" s="25" t="s">
        <v>5</v>
      </c>
      <c r="B63" s="64" t="s">
        <v>411</v>
      </c>
      <c r="C63" s="64" t="s">
        <v>411</v>
      </c>
      <c r="D63" s="64" t="s">
        <v>411</v>
      </c>
      <c r="E63" s="1" t="s">
        <v>183</v>
      </c>
      <c r="F63" s="1" t="s">
        <v>147</v>
      </c>
      <c r="G63" s="55">
        <v>9</v>
      </c>
      <c r="H63" s="6">
        <f t="shared" si="1"/>
        <v>0.08792497069167644</v>
      </c>
    </row>
    <row r="64" spans="1:8" ht="12.75">
      <c r="A64" s="25" t="s">
        <v>5</v>
      </c>
      <c r="B64" s="64" t="s">
        <v>411</v>
      </c>
      <c r="C64" s="64" t="s">
        <v>411</v>
      </c>
      <c r="D64" s="64" t="s">
        <v>411</v>
      </c>
      <c r="E64" s="1" t="s">
        <v>184</v>
      </c>
      <c r="F64" s="1" t="s">
        <v>147</v>
      </c>
      <c r="G64" s="55">
        <v>30</v>
      </c>
      <c r="H64" s="6">
        <f t="shared" si="1"/>
        <v>0.29308323563892147</v>
      </c>
    </row>
    <row r="65" spans="1:8" ht="12.75">
      <c r="A65" s="25" t="s">
        <v>512</v>
      </c>
      <c r="B65" s="64" t="s">
        <v>411</v>
      </c>
      <c r="C65" s="64" t="s">
        <v>411</v>
      </c>
      <c r="D65" s="64" t="s">
        <v>411</v>
      </c>
      <c r="E65" s="1" t="s">
        <v>185</v>
      </c>
      <c r="F65" s="1" t="s">
        <v>135</v>
      </c>
      <c r="G65" s="55">
        <v>60</v>
      </c>
      <c r="H65" s="6">
        <f t="shared" si="1"/>
        <v>0.5861664712778429</v>
      </c>
    </row>
    <row r="66" spans="1:8" s="15" customFormat="1" ht="12.75">
      <c r="A66" s="12" t="s">
        <v>476</v>
      </c>
      <c r="B66" s="72" t="s">
        <v>411</v>
      </c>
      <c r="C66" s="72" t="s">
        <v>411</v>
      </c>
      <c r="D66" s="72" t="s">
        <v>411</v>
      </c>
      <c r="E66" s="4" t="s">
        <v>186</v>
      </c>
      <c r="F66" s="4" t="s">
        <v>122</v>
      </c>
      <c r="G66" s="53">
        <v>20</v>
      </c>
      <c r="H66" s="6">
        <f t="shared" si="1"/>
        <v>0.19538882375928096</v>
      </c>
    </row>
    <row r="67" spans="1:8" ht="12.75">
      <c r="A67" s="25" t="s">
        <v>67</v>
      </c>
      <c r="B67" s="64" t="s">
        <v>411</v>
      </c>
      <c r="C67" s="64" t="s">
        <v>411</v>
      </c>
      <c r="D67" s="64" t="s">
        <v>411</v>
      </c>
      <c r="E67" s="1" t="s">
        <v>187</v>
      </c>
      <c r="F67" s="1" t="s">
        <v>135</v>
      </c>
      <c r="G67" s="55">
        <v>55</v>
      </c>
      <c r="H67" s="6">
        <f t="shared" si="1"/>
        <v>0.5373192653380227</v>
      </c>
    </row>
    <row r="68" spans="1:8" ht="12.75">
      <c r="A68" s="25" t="s">
        <v>70</v>
      </c>
      <c r="B68" s="64" t="s">
        <v>411</v>
      </c>
      <c r="C68" s="64" t="s">
        <v>411</v>
      </c>
      <c r="D68" s="64" t="s">
        <v>411</v>
      </c>
      <c r="E68" s="1" t="s">
        <v>188</v>
      </c>
      <c r="F68" s="1" t="s">
        <v>147</v>
      </c>
      <c r="G68" s="55">
        <v>50</v>
      </c>
      <c r="H68" s="6">
        <f t="shared" si="1"/>
        <v>0.48847205939820243</v>
      </c>
    </row>
    <row r="69" spans="1:8" ht="12.75">
      <c r="A69" s="25" t="s">
        <v>71</v>
      </c>
      <c r="B69" s="64" t="s">
        <v>412</v>
      </c>
      <c r="C69" s="64" t="s">
        <v>412</v>
      </c>
      <c r="D69" s="64" t="s">
        <v>411</v>
      </c>
      <c r="E69" s="1" t="s">
        <v>189</v>
      </c>
      <c r="F69" s="1" t="s">
        <v>147</v>
      </c>
      <c r="G69" s="55" t="s">
        <v>2</v>
      </c>
      <c r="H69" s="6" t="s">
        <v>376</v>
      </c>
    </row>
    <row r="70" spans="1:8" ht="12.75">
      <c r="A70" s="25" t="s">
        <v>72</v>
      </c>
      <c r="B70" s="64" t="s">
        <v>411</v>
      </c>
      <c r="C70" s="64" t="s">
        <v>411</v>
      </c>
      <c r="D70" s="64" t="s">
        <v>411</v>
      </c>
      <c r="E70" s="1" t="s">
        <v>190</v>
      </c>
      <c r="F70" s="1" t="s">
        <v>122</v>
      </c>
      <c r="G70" s="55">
        <v>40</v>
      </c>
      <c r="H70" s="6">
        <f t="shared" si="1"/>
        <v>0.3907776475185619</v>
      </c>
    </row>
    <row r="71" spans="1:8" ht="12.75">
      <c r="A71" s="25" t="s">
        <v>73</v>
      </c>
      <c r="B71" s="64" t="s">
        <v>411</v>
      </c>
      <c r="C71" s="64" t="s">
        <v>411</v>
      </c>
      <c r="D71" s="64" t="s">
        <v>411</v>
      </c>
      <c r="E71" s="1" t="s">
        <v>191</v>
      </c>
      <c r="F71" s="1" t="s">
        <v>129</v>
      </c>
      <c r="G71" s="55">
        <v>3</v>
      </c>
      <c r="H71" s="6">
        <f t="shared" si="1"/>
        <v>0.029308323563892145</v>
      </c>
    </row>
    <row r="72" spans="1:8" ht="12.75">
      <c r="A72" s="25" t="s">
        <v>513</v>
      </c>
      <c r="B72" s="64" t="s">
        <v>411</v>
      </c>
      <c r="C72" s="64" t="s">
        <v>411</v>
      </c>
      <c r="D72" s="64" t="s">
        <v>411</v>
      </c>
      <c r="E72" s="1" t="s">
        <v>192</v>
      </c>
      <c r="F72" s="1" t="s">
        <v>137</v>
      </c>
      <c r="G72" s="55">
        <v>48</v>
      </c>
      <c r="H72" s="6">
        <f t="shared" si="1"/>
        <v>0.46893317702227433</v>
      </c>
    </row>
    <row r="73" spans="1:8" ht="12.75">
      <c r="A73" s="25" t="s">
        <v>524</v>
      </c>
      <c r="B73" s="64" t="s">
        <v>411</v>
      </c>
      <c r="C73" s="64" t="s">
        <v>411</v>
      </c>
      <c r="D73" s="64" t="s">
        <v>411</v>
      </c>
      <c r="E73" s="1" t="s">
        <v>193</v>
      </c>
      <c r="F73" s="1" t="s">
        <v>135</v>
      </c>
      <c r="G73" s="55">
        <v>50</v>
      </c>
      <c r="H73" s="6">
        <f t="shared" si="1"/>
        <v>0.48847205939820243</v>
      </c>
    </row>
    <row r="74" spans="1:8" ht="12.75">
      <c r="A74" s="25" t="s">
        <v>74</v>
      </c>
      <c r="B74" s="64" t="s">
        <v>411</v>
      </c>
      <c r="C74" s="64" t="s">
        <v>411</v>
      </c>
      <c r="D74" s="64" t="s">
        <v>411</v>
      </c>
      <c r="E74" s="1" t="s">
        <v>194</v>
      </c>
      <c r="F74" s="1" t="s">
        <v>195</v>
      </c>
      <c r="G74" s="55">
        <v>4.3333</v>
      </c>
      <c r="H74" s="6">
        <f t="shared" si="1"/>
        <v>0.04233391949980461</v>
      </c>
    </row>
    <row r="75" spans="1:8" ht="12.75">
      <c r="A75" s="25" t="s">
        <v>75</v>
      </c>
      <c r="B75" s="64" t="s">
        <v>411</v>
      </c>
      <c r="C75" s="64" t="s">
        <v>411</v>
      </c>
      <c r="D75" s="64" t="s">
        <v>411</v>
      </c>
      <c r="E75" s="1" t="s">
        <v>196</v>
      </c>
      <c r="F75" s="1" t="s">
        <v>135</v>
      </c>
      <c r="G75" s="55">
        <v>52</v>
      </c>
      <c r="H75" s="6">
        <f aca="true" t="shared" si="2" ref="H75:H106">G75/102.36</f>
        <v>0.5080109417741305</v>
      </c>
    </row>
    <row r="76" spans="1:8" ht="12.75">
      <c r="A76" s="25" t="s">
        <v>76</v>
      </c>
      <c r="B76" s="64" t="s">
        <v>411</v>
      </c>
      <c r="C76" s="64" t="s">
        <v>411</v>
      </c>
      <c r="D76" s="64" t="s">
        <v>411</v>
      </c>
      <c r="E76" s="1" t="s">
        <v>197</v>
      </c>
      <c r="F76" s="1" t="s">
        <v>167</v>
      </c>
      <c r="G76" s="55">
        <v>3</v>
      </c>
      <c r="H76" s="6">
        <f t="shared" si="2"/>
        <v>0.029308323563892145</v>
      </c>
    </row>
    <row r="77" spans="1:8" ht="12.75">
      <c r="A77" s="12" t="s">
        <v>77</v>
      </c>
      <c r="B77" s="72" t="s">
        <v>411</v>
      </c>
      <c r="C77" s="72" t="s">
        <v>411</v>
      </c>
      <c r="D77" s="72" t="s">
        <v>411</v>
      </c>
      <c r="E77" s="4" t="s">
        <v>198</v>
      </c>
      <c r="F77" s="4" t="s">
        <v>120</v>
      </c>
      <c r="G77" s="53">
        <v>25</v>
      </c>
      <c r="H77" s="6">
        <f t="shared" si="2"/>
        <v>0.24423602969910121</v>
      </c>
    </row>
    <row r="78" spans="1:8" ht="12.75">
      <c r="A78" s="12" t="s">
        <v>77</v>
      </c>
      <c r="B78" s="72" t="s">
        <v>411</v>
      </c>
      <c r="C78" s="72" t="s">
        <v>411</v>
      </c>
      <c r="D78" s="72" t="s">
        <v>411</v>
      </c>
      <c r="E78" s="4" t="s">
        <v>143</v>
      </c>
      <c r="F78" s="4" t="s">
        <v>137</v>
      </c>
      <c r="G78" s="53">
        <v>60</v>
      </c>
      <c r="H78" s="6">
        <f t="shared" si="2"/>
        <v>0.5861664712778429</v>
      </c>
    </row>
    <row r="79" spans="1:8" ht="12.75">
      <c r="A79" s="25" t="s">
        <v>78</v>
      </c>
      <c r="B79" s="64" t="s">
        <v>411</v>
      </c>
      <c r="C79" s="64" t="s">
        <v>411</v>
      </c>
      <c r="D79" s="64" t="s">
        <v>411</v>
      </c>
      <c r="E79" s="1" t="s">
        <v>199</v>
      </c>
      <c r="F79" s="1" t="s">
        <v>200</v>
      </c>
      <c r="G79" s="55">
        <v>50</v>
      </c>
      <c r="H79" s="6">
        <f t="shared" si="2"/>
        <v>0.48847205939820243</v>
      </c>
    </row>
    <row r="80" spans="1:8" ht="12.75">
      <c r="A80" s="25" t="s">
        <v>79</v>
      </c>
      <c r="B80" s="64" t="s">
        <v>411</v>
      </c>
      <c r="C80" s="64" t="s">
        <v>411</v>
      </c>
      <c r="D80" s="64" t="s">
        <v>411</v>
      </c>
      <c r="E80" s="1" t="s">
        <v>201</v>
      </c>
      <c r="F80" s="1" t="s">
        <v>174</v>
      </c>
      <c r="G80" s="55">
        <v>45</v>
      </c>
      <c r="H80" s="6">
        <f t="shared" si="2"/>
        <v>0.4396248534583822</v>
      </c>
    </row>
    <row r="81" spans="1:8" ht="12.75">
      <c r="A81" s="25" t="s">
        <v>80</v>
      </c>
      <c r="B81" s="64" t="s">
        <v>411</v>
      </c>
      <c r="C81" s="64" t="s">
        <v>411</v>
      </c>
      <c r="D81" s="64" t="s">
        <v>411</v>
      </c>
      <c r="E81" s="1" t="s">
        <v>202</v>
      </c>
      <c r="F81" s="1" t="s">
        <v>135</v>
      </c>
      <c r="G81" s="55">
        <v>95</v>
      </c>
      <c r="H81" s="6">
        <f t="shared" si="2"/>
        <v>0.9280969128565846</v>
      </c>
    </row>
    <row r="82" spans="1:8" ht="12.75">
      <c r="A82" s="25" t="s">
        <v>81</v>
      </c>
      <c r="B82" s="64" t="s">
        <v>411</v>
      </c>
      <c r="C82" s="64" t="s">
        <v>411</v>
      </c>
      <c r="D82" s="64" t="s">
        <v>411</v>
      </c>
      <c r="E82" s="1" t="s">
        <v>203</v>
      </c>
      <c r="F82" s="1" t="s">
        <v>122</v>
      </c>
      <c r="G82" s="55">
        <v>20.666667</v>
      </c>
      <c r="H82" s="6">
        <f t="shared" si="2"/>
        <v>0.2019017878077374</v>
      </c>
    </row>
    <row r="83" spans="1:8" ht="12.75">
      <c r="A83" s="25" t="s">
        <v>82</v>
      </c>
      <c r="B83" s="64" t="s">
        <v>411</v>
      </c>
      <c r="C83" s="64" t="s">
        <v>411</v>
      </c>
      <c r="D83" s="64" t="s">
        <v>411</v>
      </c>
      <c r="E83" s="1" t="s">
        <v>204</v>
      </c>
      <c r="F83" s="1" t="s">
        <v>129</v>
      </c>
      <c r="G83" s="55">
        <v>18</v>
      </c>
      <c r="H83" s="6">
        <f t="shared" si="2"/>
        <v>0.1758499413833529</v>
      </c>
    </row>
    <row r="84" spans="1:8" ht="12.75">
      <c r="A84" s="25" t="s">
        <v>10</v>
      </c>
      <c r="B84" s="64" t="s">
        <v>411</v>
      </c>
      <c r="C84" s="64" t="s">
        <v>411</v>
      </c>
      <c r="D84" s="64" t="s">
        <v>411</v>
      </c>
      <c r="E84" s="1" t="s">
        <v>205</v>
      </c>
      <c r="F84" s="1" t="s">
        <v>174</v>
      </c>
      <c r="G84" s="55">
        <v>45</v>
      </c>
      <c r="H84" s="6">
        <f t="shared" si="2"/>
        <v>0.4396248534583822</v>
      </c>
    </row>
    <row r="85" spans="1:8" ht="12.75">
      <c r="A85" s="25" t="s">
        <v>83</v>
      </c>
      <c r="B85" s="64" t="s">
        <v>411</v>
      </c>
      <c r="C85" s="64" t="s">
        <v>411</v>
      </c>
      <c r="D85" s="64" t="s">
        <v>411</v>
      </c>
      <c r="E85" s="1" t="s">
        <v>206</v>
      </c>
      <c r="F85" s="1" t="s">
        <v>122</v>
      </c>
      <c r="G85" s="55">
        <v>50</v>
      </c>
      <c r="H85" s="6">
        <f t="shared" si="2"/>
        <v>0.48847205939820243</v>
      </c>
    </row>
    <row r="86" spans="1:8" ht="12.75">
      <c r="A86" s="25" t="s">
        <v>84</v>
      </c>
      <c r="B86" s="64" t="s">
        <v>411</v>
      </c>
      <c r="C86" s="64" t="s">
        <v>411</v>
      </c>
      <c r="D86" s="64" t="s">
        <v>411</v>
      </c>
      <c r="E86" s="1" t="s">
        <v>207</v>
      </c>
      <c r="F86" s="1" t="s">
        <v>177</v>
      </c>
      <c r="G86" s="55">
        <v>102</v>
      </c>
      <c r="H86" s="6">
        <f t="shared" si="2"/>
        <v>0.9964830011723329</v>
      </c>
    </row>
    <row r="87" spans="1:8" ht="12.75">
      <c r="A87" s="25" t="s">
        <v>85</v>
      </c>
      <c r="B87" s="64" t="s">
        <v>411</v>
      </c>
      <c r="C87" s="64" t="s">
        <v>411</v>
      </c>
      <c r="D87" s="64" t="s">
        <v>411</v>
      </c>
      <c r="E87" s="1" t="s">
        <v>208</v>
      </c>
      <c r="F87" s="1" t="s">
        <v>147</v>
      </c>
      <c r="G87" s="55">
        <v>20</v>
      </c>
      <c r="H87" s="6">
        <f t="shared" si="2"/>
        <v>0.19538882375928096</v>
      </c>
    </row>
    <row r="88" spans="1:8" ht="12.75">
      <c r="A88" s="25" t="s">
        <v>514</v>
      </c>
      <c r="B88" s="64" t="s">
        <v>411</v>
      </c>
      <c r="C88" s="64" t="s">
        <v>411</v>
      </c>
      <c r="D88" s="64" t="s">
        <v>411</v>
      </c>
      <c r="E88" s="1" t="s">
        <v>209</v>
      </c>
      <c r="F88" s="1" t="s">
        <v>174</v>
      </c>
      <c r="G88" s="55">
        <v>45</v>
      </c>
      <c r="H88" s="6">
        <f t="shared" si="2"/>
        <v>0.4396248534583822</v>
      </c>
    </row>
    <row r="89" spans="1:8" ht="12.75">
      <c r="A89" s="25" t="s">
        <v>86</v>
      </c>
      <c r="B89" s="64" t="s">
        <v>411</v>
      </c>
      <c r="C89" s="64" t="s">
        <v>411</v>
      </c>
      <c r="D89" s="64" t="s">
        <v>411</v>
      </c>
      <c r="E89" s="1" t="s">
        <v>210</v>
      </c>
      <c r="F89" s="1" t="s">
        <v>147</v>
      </c>
      <c r="G89" s="55">
        <v>50</v>
      </c>
      <c r="H89" s="6">
        <f t="shared" si="2"/>
        <v>0.48847205939820243</v>
      </c>
    </row>
    <row r="90" spans="1:8" ht="12.75">
      <c r="A90" s="25" t="s">
        <v>87</v>
      </c>
      <c r="B90" s="64" t="s">
        <v>411</v>
      </c>
      <c r="C90" s="64" t="s">
        <v>411</v>
      </c>
      <c r="D90" s="64" t="s">
        <v>411</v>
      </c>
      <c r="E90" s="1" t="s">
        <v>211</v>
      </c>
      <c r="F90" s="1" t="s">
        <v>129</v>
      </c>
      <c r="G90" s="55">
        <v>52</v>
      </c>
      <c r="H90" s="6">
        <f t="shared" si="2"/>
        <v>0.5080109417741305</v>
      </c>
    </row>
    <row r="91" spans="1:8" ht="12.75">
      <c r="A91" s="25" t="s">
        <v>88</v>
      </c>
      <c r="B91" s="64" t="s">
        <v>412</v>
      </c>
      <c r="C91" s="64" t="s">
        <v>412</v>
      </c>
      <c r="D91" s="64" t="s">
        <v>411</v>
      </c>
      <c r="E91" s="1" t="s">
        <v>212</v>
      </c>
      <c r="F91" s="1" t="s">
        <v>213</v>
      </c>
      <c r="G91" s="55" t="s">
        <v>2</v>
      </c>
      <c r="H91" s="6" t="s">
        <v>376</v>
      </c>
    </row>
    <row r="92" spans="1:8" ht="12.75">
      <c r="A92" s="25" t="s">
        <v>89</v>
      </c>
      <c r="B92" s="64" t="s">
        <v>411</v>
      </c>
      <c r="C92" s="64" t="s">
        <v>411</v>
      </c>
      <c r="D92" s="64" t="s">
        <v>411</v>
      </c>
      <c r="E92" s="1" t="s">
        <v>214</v>
      </c>
      <c r="F92" s="1" t="s">
        <v>135</v>
      </c>
      <c r="G92" s="55">
        <v>55</v>
      </c>
      <c r="H92" s="6">
        <f t="shared" si="2"/>
        <v>0.5373192653380227</v>
      </c>
    </row>
    <row r="93" spans="1:8" ht="12.75">
      <c r="A93" s="25" t="s">
        <v>515</v>
      </c>
      <c r="B93" s="64" t="s">
        <v>411</v>
      </c>
      <c r="C93" s="64" t="s">
        <v>411</v>
      </c>
      <c r="D93" s="64" t="s">
        <v>411</v>
      </c>
      <c r="E93" s="1" t="s">
        <v>215</v>
      </c>
      <c r="F93" s="1" t="s">
        <v>171</v>
      </c>
      <c r="G93" s="55">
        <v>35</v>
      </c>
      <c r="H93" s="6">
        <f t="shared" si="2"/>
        <v>0.3419304415787417</v>
      </c>
    </row>
    <row r="94" spans="1:8" ht="12.75">
      <c r="A94" s="25" t="s">
        <v>90</v>
      </c>
      <c r="B94" s="64" t="s">
        <v>411</v>
      </c>
      <c r="C94" s="64" t="s">
        <v>411</v>
      </c>
      <c r="D94" s="64" t="s">
        <v>411</v>
      </c>
      <c r="E94" s="1" t="s">
        <v>216</v>
      </c>
      <c r="F94" s="1" t="s">
        <v>155</v>
      </c>
      <c r="G94" s="55">
        <v>3.0333</v>
      </c>
      <c r="H94" s="6">
        <f t="shared" si="2"/>
        <v>0.02963364595545135</v>
      </c>
    </row>
    <row r="95" spans="1:8" ht="12.75">
      <c r="A95" s="25" t="s">
        <v>90</v>
      </c>
      <c r="B95" s="64" t="s">
        <v>411</v>
      </c>
      <c r="C95" s="64" t="s">
        <v>411</v>
      </c>
      <c r="D95" s="64" t="s">
        <v>411</v>
      </c>
      <c r="E95" s="1" t="s">
        <v>531</v>
      </c>
      <c r="F95" s="1" t="s">
        <v>171</v>
      </c>
      <c r="G95" s="55">
        <v>4</v>
      </c>
      <c r="H95" s="6">
        <f t="shared" si="2"/>
        <v>0.039077764751856196</v>
      </c>
    </row>
    <row r="96" spans="1:8" ht="12.75">
      <c r="A96" s="25" t="s">
        <v>516</v>
      </c>
      <c r="B96" s="72" t="s">
        <v>411</v>
      </c>
      <c r="C96" s="72" t="s">
        <v>411</v>
      </c>
      <c r="D96" s="72" t="s">
        <v>411</v>
      </c>
      <c r="E96" s="1" t="s">
        <v>217</v>
      </c>
      <c r="F96" s="1" t="s">
        <v>135</v>
      </c>
      <c r="G96" s="55">
        <v>1.5</v>
      </c>
      <c r="H96" s="6">
        <f t="shared" si="2"/>
        <v>0.014654161781946073</v>
      </c>
    </row>
    <row r="97" spans="1:8" ht="12.75">
      <c r="A97" s="25" t="s">
        <v>91</v>
      </c>
      <c r="B97" s="72" t="s">
        <v>411</v>
      </c>
      <c r="C97" s="72" t="s">
        <v>411</v>
      </c>
      <c r="D97" s="72" t="s">
        <v>411</v>
      </c>
      <c r="E97" s="1" t="s">
        <v>218</v>
      </c>
      <c r="F97" s="1" t="s">
        <v>171</v>
      </c>
      <c r="G97" s="55">
        <v>25</v>
      </c>
      <c r="H97" s="6">
        <f t="shared" si="2"/>
        <v>0.24423602969910121</v>
      </c>
    </row>
    <row r="98" spans="1:8" ht="12.75">
      <c r="A98" s="25" t="s">
        <v>92</v>
      </c>
      <c r="B98" s="72" t="s">
        <v>411</v>
      </c>
      <c r="C98" s="72" t="s">
        <v>411</v>
      </c>
      <c r="D98" s="72" t="s">
        <v>411</v>
      </c>
      <c r="E98" s="1" t="s">
        <v>219</v>
      </c>
      <c r="F98" s="1" t="s">
        <v>135</v>
      </c>
      <c r="G98" s="55">
        <v>20</v>
      </c>
      <c r="H98" s="6">
        <f t="shared" si="2"/>
        <v>0.19538882375928096</v>
      </c>
    </row>
    <row r="99" spans="1:8" ht="12.75">
      <c r="A99" s="25" t="s">
        <v>93</v>
      </c>
      <c r="B99" s="64" t="s">
        <v>411</v>
      </c>
      <c r="C99" s="64" t="s">
        <v>411</v>
      </c>
      <c r="D99" s="64" t="s">
        <v>411</v>
      </c>
      <c r="E99" s="1" t="s">
        <v>221</v>
      </c>
      <c r="F99" s="1" t="s">
        <v>147</v>
      </c>
      <c r="G99" s="55">
        <v>60</v>
      </c>
      <c r="H99" s="6">
        <f t="shared" si="2"/>
        <v>0.5861664712778429</v>
      </c>
    </row>
    <row r="100" spans="1:8" ht="12.75">
      <c r="A100" s="25" t="s">
        <v>517</v>
      </c>
      <c r="B100" s="72" t="s">
        <v>411</v>
      </c>
      <c r="C100" s="72" t="s">
        <v>411</v>
      </c>
      <c r="D100" s="72" t="s">
        <v>411</v>
      </c>
      <c r="E100" s="1" t="s">
        <v>222</v>
      </c>
      <c r="F100" s="1" t="s">
        <v>120</v>
      </c>
      <c r="G100" s="55">
        <v>40</v>
      </c>
      <c r="H100" s="6">
        <f t="shared" si="2"/>
        <v>0.3907776475185619</v>
      </c>
    </row>
    <row r="101" spans="1:8" ht="12.75">
      <c r="A101" s="25" t="s">
        <v>94</v>
      </c>
      <c r="B101" s="72" t="s">
        <v>411</v>
      </c>
      <c r="C101" s="72" t="s">
        <v>411</v>
      </c>
      <c r="D101" s="72" t="s">
        <v>411</v>
      </c>
      <c r="E101" s="1" t="s">
        <v>223</v>
      </c>
      <c r="F101" s="1" t="s">
        <v>129</v>
      </c>
      <c r="G101" s="55">
        <v>42</v>
      </c>
      <c r="H101" s="6">
        <f t="shared" si="2"/>
        <v>0.41031652989449</v>
      </c>
    </row>
    <row r="102" spans="1:8" ht="12.75">
      <c r="A102" s="12" t="s">
        <v>95</v>
      </c>
      <c r="B102" s="72" t="s">
        <v>411</v>
      </c>
      <c r="C102" s="72" t="s">
        <v>411</v>
      </c>
      <c r="D102" s="72" t="s">
        <v>411</v>
      </c>
      <c r="E102" s="4" t="s">
        <v>224</v>
      </c>
      <c r="F102" s="4" t="s">
        <v>135</v>
      </c>
      <c r="G102" s="53">
        <v>27</v>
      </c>
      <c r="H102" s="6">
        <f t="shared" si="2"/>
        <v>0.2637749120750293</v>
      </c>
    </row>
    <row r="103" spans="1:8" ht="12.75">
      <c r="A103" s="12" t="s">
        <v>15</v>
      </c>
      <c r="B103" s="72" t="s">
        <v>411</v>
      </c>
      <c r="C103" s="72" t="s">
        <v>411</v>
      </c>
      <c r="D103" s="72" t="s">
        <v>411</v>
      </c>
      <c r="E103" s="4" t="s">
        <v>300</v>
      </c>
      <c r="F103" s="4" t="s">
        <v>132</v>
      </c>
      <c r="G103" s="5">
        <v>50</v>
      </c>
      <c r="H103" s="6">
        <f t="shared" si="2"/>
        <v>0.48847205939820243</v>
      </c>
    </row>
    <row r="104" spans="1:8" s="15" customFormat="1" ht="12" customHeight="1">
      <c r="A104" s="12" t="s">
        <v>96</v>
      </c>
      <c r="B104" s="72" t="s">
        <v>411</v>
      </c>
      <c r="C104" s="72" t="s">
        <v>411</v>
      </c>
      <c r="D104" s="72" t="s">
        <v>411</v>
      </c>
      <c r="E104" s="4" t="s">
        <v>225</v>
      </c>
      <c r="F104" s="4" t="s">
        <v>120</v>
      </c>
      <c r="G104" s="53">
        <v>12</v>
      </c>
      <c r="H104" s="6">
        <f t="shared" si="2"/>
        <v>0.11723329425556858</v>
      </c>
    </row>
    <row r="105" spans="1:8" ht="12.75">
      <c r="A105" s="25" t="s">
        <v>523</v>
      </c>
      <c r="B105" s="64" t="s">
        <v>411</v>
      </c>
      <c r="C105" s="64" t="s">
        <v>411</v>
      </c>
      <c r="D105" s="64" t="s">
        <v>411</v>
      </c>
      <c r="E105" s="1" t="s">
        <v>243</v>
      </c>
      <c r="F105" s="1" t="s">
        <v>244</v>
      </c>
      <c r="G105" s="55">
        <v>12</v>
      </c>
      <c r="H105" s="6">
        <f t="shared" si="2"/>
        <v>0.11723329425556858</v>
      </c>
    </row>
    <row r="106" spans="1:8" ht="12.75">
      <c r="A106" s="25" t="s">
        <v>97</v>
      </c>
      <c r="B106" s="64" t="s">
        <v>411</v>
      </c>
      <c r="C106" s="64" t="s">
        <v>411</v>
      </c>
      <c r="D106" s="64" t="s">
        <v>411</v>
      </c>
      <c r="E106" s="1" t="s">
        <v>226</v>
      </c>
      <c r="F106" s="1" t="s">
        <v>147</v>
      </c>
      <c r="G106" s="55">
        <v>55</v>
      </c>
      <c r="H106" s="6">
        <f t="shared" si="2"/>
        <v>0.5373192653380227</v>
      </c>
    </row>
    <row r="107" spans="1:8" ht="12.75">
      <c r="A107" s="25" t="s">
        <v>532</v>
      </c>
      <c r="B107" s="64" t="s">
        <v>411</v>
      </c>
      <c r="C107" s="64" t="s">
        <v>411</v>
      </c>
      <c r="D107" s="64" t="s">
        <v>411</v>
      </c>
      <c r="E107" s="1" t="s">
        <v>227</v>
      </c>
      <c r="F107" s="1" t="s">
        <v>135</v>
      </c>
      <c r="G107" s="55">
        <v>22.666667</v>
      </c>
      <c r="H107" s="6">
        <f aca="true" t="shared" si="3" ref="H107:H126">G107/102.36</f>
        <v>0.2214406701836655</v>
      </c>
    </row>
    <row r="108" spans="1:8" ht="12.75">
      <c r="A108" s="25" t="s">
        <v>518</v>
      </c>
      <c r="B108" s="64" t="s">
        <v>411</v>
      </c>
      <c r="C108" s="64" t="s">
        <v>411</v>
      </c>
      <c r="D108" s="64" t="s">
        <v>411</v>
      </c>
      <c r="E108" s="1" t="s">
        <v>228</v>
      </c>
      <c r="F108" s="1" t="s">
        <v>167</v>
      </c>
      <c r="G108" s="55">
        <v>42</v>
      </c>
      <c r="H108" s="6">
        <f t="shared" si="3"/>
        <v>0.41031652989449</v>
      </c>
    </row>
    <row r="109" spans="1:8" ht="12.75">
      <c r="A109" s="25" t="s">
        <v>519</v>
      </c>
      <c r="B109" s="64" t="s">
        <v>412</v>
      </c>
      <c r="C109" s="64" t="s">
        <v>411</v>
      </c>
      <c r="D109" s="64" t="s">
        <v>412</v>
      </c>
      <c r="E109" s="1" t="s">
        <v>229</v>
      </c>
      <c r="F109" s="1" t="s">
        <v>167</v>
      </c>
      <c r="G109" s="55">
        <v>3</v>
      </c>
      <c r="H109" s="6">
        <f t="shared" si="3"/>
        <v>0.029308323563892145</v>
      </c>
    </row>
    <row r="110" spans="1:8" ht="12.75">
      <c r="A110" s="25" t="s">
        <v>98</v>
      </c>
      <c r="B110" s="64" t="s">
        <v>411</v>
      </c>
      <c r="C110" s="64" t="s">
        <v>411</v>
      </c>
      <c r="D110" s="64" t="s">
        <v>411</v>
      </c>
      <c r="E110" s="1" t="s">
        <v>230</v>
      </c>
      <c r="F110" s="1" t="s">
        <v>135</v>
      </c>
      <c r="G110" s="55">
        <v>49</v>
      </c>
      <c r="H110" s="6">
        <f t="shared" si="3"/>
        <v>0.47870261821023835</v>
      </c>
    </row>
    <row r="111" spans="1:8" ht="12.75">
      <c r="A111" s="25" t="s">
        <v>24</v>
      </c>
      <c r="B111" s="64" t="s">
        <v>411</v>
      </c>
      <c r="C111" s="64" t="s">
        <v>411</v>
      </c>
      <c r="D111" s="64" t="s">
        <v>411</v>
      </c>
      <c r="E111" s="1" t="s">
        <v>231</v>
      </c>
      <c r="F111" s="1" t="s">
        <v>232</v>
      </c>
      <c r="G111" s="55">
        <v>67</v>
      </c>
      <c r="H111" s="6">
        <f t="shared" si="3"/>
        <v>0.6545525595935913</v>
      </c>
    </row>
    <row r="112" spans="1:8" ht="12.75">
      <c r="A112" s="25" t="s">
        <v>99</v>
      </c>
      <c r="B112" s="64" t="s">
        <v>411</v>
      </c>
      <c r="C112" s="64" t="s">
        <v>411</v>
      </c>
      <c r="D112" s="64" t="s">
        <v>411</v>
      </c>
      <c r="E112" s="1" t="s">
        <v>233</v>
      </c>
      <c r="F112" s="1" t="s">
        <v>200</v>
      </c>
      <c r="G112" s="55">
        <v>55</v>
      </c>
      <c r="H112" s="6">
        <f t="shared" si="3"/>
        <v>0.5373192653380227</v>
      </c>
    </row>
    <row r="113" spans="1:8" ht="12.75">
      <c r="A113" s="25" t="s">
        <v>520</v>
      </c>
      <c r="B113" s="64" t="s">
        <v>411</v>
      </c>
      <c r="C113" s="64" t="s">
        <v>411</v>
      </c>
      <c r="D113" s="64" t="s">
        <v>411</v>
      </c>
      <c r="E113" s="1" t="s">
        <v>234</v>
      </c>
      <c r="F113" s="1" t="s">
        <v>122</v>
      </c>
      <c r="G113" s="55">
        <v>40</v>
      </c>
      <c r="H113" s="6">
        <f t="shared" si="3"/>
        <v>0.3907776475185619</v>
      </c>
    </row>
    <row r="114" spans="1:8" ht="12.75">
      <c r="A114" s="25" t="s">
        <v>100</v>
      </c>
      <c r="B114" s="64" t="s">
        <v>411</v>
      </c>
      <c r="C114" s="64" t="s">
        <v>411</v>
      </c>
      <c r="D114" s="64" t="s">
        <v>411</v>
      </c>
      <c r="E114" s="1" t="s">
        <v>235</v>
      </c>
      <c r="F114" s="1" t="s">
        <v>120</v>
      </c>
      <c r="G114" s="55">
        <v>48</v>
      </c>
      <c r="H114" s="6">
        <f t="shared" si="3"/>
        <v>0.46893317702227433</v>
      </c>
    </row>
    <row r="115" spans="1:8" ht="12.75">
      <c r="A115" s="25" t="s">
        <v>521</v>
      </c>
      <c r="B115" s="64" t="s">
        <v>411</v>
      </c>
      <c r="C115" s="64" t="s">
        <v>411</v>
      </c>
      <c r="D115" s="64" t="s">
        <v>411</v>
      </c>
      <c r="E115" s="1" t="s">
        <v>236</v>
      </c>
      <c r="F115" s="1" t="s">
        <v>126</v>
      </c>
      <c r="G115" s="55">
        <v>49</v>
      </c>
      <c r="H115" s="6">
        <f t="shared" si="3"/>
        <v>0.47870261821023835</v>
      </c>
    </row>
    <row r="116" spans="1:8" ht="12.75">
      <c r="A116" s="13" t="s">
        <v>528</v>
      </c>
      <c r="B116" s="65" t="s">
        <v>411</v>
      </c>
      <c r="C116" s="65" t="s">
        <v>411</v>
      </c>
      <c r="D116" s="65" t="s">
        <v>411</v>
      </c>
      <c r="E116" s="7" t="s">
        <v>306</v>
      </c>
      <c r="F116" s="7" t="s">
        <v>135</v>
      </c>
      <c r="G116" s="8">
        <v>100</v>
      </c>
      <c r="H116" s="6">
        <f t="shared" si="3"/>
        <v>0.9769441187964049</v>
      </c>
    </row>
    <row r="117" spans="1:8" ht="12.75">
      <c r="A117" s="25" t="s">
        <v>407</v>
      </c>
      <c r="B117" s="64" t="s">
        <v>411</v>
      </c>
      <c r="C117" s="64" t="s">
        <v>411</v>
      </c>
      <c r="D117" s="64" t="s">
        <v>411</v>
      </c>
      <c r="E117" s="1" t="s">
        <v>220</v>
      </c>
      <c r="F117" s="1" t="s">
        <v>122</v>
      </c>
      <c r="G117" s="55">
        <v>100</v>
      </c>
      <c r="H117" s="6">
        <f t="shared" si="3"/>
        <v>0.9769441187964049</v>
      </c>
    </row>
    <row r="118" spans="1:8" ht="12.75">
      <c r="A118" s="25" t="s">
        <v>527</v>
      </c>
      <c r="B118" s="64" t="s">
        <v>411</v>
      </c>
      <c r="C118" s="64" t="s">
        <v>411</v>
      </c>
      <c r="D118" s="64" t="s">
        <v>411</v>
      </c>
      <c r="E118" s="1" t="s">
        <v>533</v>
      </c>
      <c r="F118" s="1" t="s">
        <v>200</v>
      </c>
      <c r="G118" s="55">
        <v>50</v>
      </c>
      <c r="H118" s="6">
        <f t="shared" si="3"/>
        <v>0.48847205939820243</v>
      </c>
    </row>
    <row r="119" spans="1:8" ht="12.75">
      <c r="A119" s="25" t="s">
        <v>101</v>
      </c>
      <c r="B119" s="64" t="s">
        <v>411</v>
      </c>
      <c r="C119" s="64" t="s">
        <v>411</v>
      </c>
      <c r="D119" s="64" t="s">
        <v>411</v>
      </c>
      <c r="E119" s="1" t="s">
        <v>237</v>
      </c>
      <c r="F119" s="1" t="s">
        <v>126</v>
      </c>
      <c r="G119" s="55">
        <v>48</v>
      </c>
      <c r="H119" s="6">
        <f t="shared" si="3"/>
        <v>0.46893317702227433</v>
      </c>
    </row>
    <row r="120" spans="1:8" ht="12.75">
      <c r="A120" s="25" t="s">
        <v>17</v>
      </c>
      <c r="B120" s="64" t="s">
        <v>411</v>
      </c>
      <c r="C120" s="64" t="s">
        <v>411</v>
      </c>
      <c r="D120" s="64" t="s">
        <v>411</v>
      </c>
      <c r="E120" s="1" t="s">
        <v>206</v>
      </c>
      <c r="F120" s="1" t="s">
        <v>147</v>
      </c>
      <c r="G120" s="55">
        <v>120</v>
      </c>
      <c r="H120" s="6">
        <f t="shared" si="3"/>
        <v>1.1723329425556859</v>
      </c>
    </row>
    <row r="121" spans="1:8" ht="12.75">
      <c r="A121" s="25" t="s">
        <v>17</v>
      </c>
      <c r="B121" s="64" t="s">
        <v>411</v>
      </c>
      <c r="C121" s="64" t="s">
        <v>411</v>
      </c>
      <c r="D121" s="64" t="s">
        <v>411</v>
      </c>
      <c r="E121" s="1" t="s">
        <v>238</v>
      </c>
      <c r="F121" s="1" t="s">
        <v>135</v>
      </c>
      <c r="G121" s="55">
        <v>110</v>
      </c>
      <c r="H121" s="6">
        <f t="shared" si="3"/>
        <v>1.0746385306760453</v>
      </c>
    </row>
    <row r="122" spans="1:8" ht="12.75">
      <c r="A122" s="25" t="s">
        <v>522</v>
      </c>
      <c r="B122" s="64" t="s">
        <v>411</v>
      </c>
      <c r="C122" s="64" t="s">
        <v>411</v>
      </c>
      <c r="D122" s="64" t="s">
        <v>411</v>
      </c>
      <c r="E122" s="91" t="s">
        <v>239</v>
      </c>
      <c r="F122" s="1" t="s">
        <v>135</v>
      </c>
      <c r="G122" s="55">
        <v>52</v>
      </c>
      <c r="H122" s="6">
        <f t="shared" si="3"/>
        <v>0.5080109417741305</v>
      </c>
    </row>
    <row r="123" spans="1:8" ht="12.75">
      <c r="A123" s="25" t="s">
        <v>102</v>
      </c>
      <c r="B123" s="64" t="s">
        <v>411</v>
      </c>
      <c r="C123" s="64" t="s">
        <v>411</v>
      </c>
      <c r="D123" s="64" t="s">
        <v>411</v>
      </c>
      <c r="E123" s="91" t="s">
        <v>1</v>
      </c>
      <c r="F123" s="1" t="s">
        <v>120</v>
      </c>
      <c r="G123" s="55">
        <v>45</v>
      </c>
      <c r="H123" s="6">
        <f t="shared" si="3"/>
        <v>0.4396248534583822</v>
      </c>
    </row>
    <row r="124" spans="1:8" ht="12.75">
      <c r="A124" s="25" t="s">
        <v>116</v>
      </c>
      <c r="B124" s="64" t="s">
        <v>411</v>
      </c>
      <c r="C124" s="64" t="s">
        <v>411</v>
      </c>
      <c r="D124" s="64" t="s">
        <v>411</v>
      </c>
      <c r="E124" s="91" t="s">
        <v>240</v>
      </c>
      <c r="F124" s="1" t="s">
        <v>126</v>
      </c>
      <c r="G124" s="55">
        <v>40</v>
      </c>
      <c r="H124" s="6">
        <f t="shared" si="3"/>
        <v>0.3907776475185619</v>
      </c>
    </row>
    <row r="125" spans="1:8" ht="12.75">
      <c r="A125" s="25" t="s">
        <v>38</v>
      </c>
      <c r="B125" s="64" t="s">
        <v>411</v>
      </c>
      <c r="C125" s="64" t="s">
        <v>412</v>
      </c>
      <c r="D125" s="64" t="s">
        <v>412</v>
      </c>
      <c r="E125" s="1" t="s">
        <v>241</v>
      </c>
      <c r="F125" s="1" t="s">
        <v>242</v>
      </c>
      <c r="G125" s="47">
        <v>0.4</v>
      </c>
      <c r="H125" s="6">
        <f t="shared" si="3"/>
        <v>0.00390777647518562</v>
      </c>
    </row>
    <row r="126" spans="1:8" ht="12.75">
      <c r="A126" s="25" t="s">
        <v>380</v>
      </c>
      <c r="B126" s="64" t="s">
        <v>411</v>
      </c>
      <c r="C126" s="64" t="s">
        <v>411</v>
      </c>
      <c r="D126" s="64" t="s">
        <v>411</v>
      </c>
      <c r="E126" s="1" t="s">
        <v>245</v>
      </c>
      <c r="F126" s="1" t="s">
        <v>135</v>
      </c>
      <c r="G126" s="55">
        <v>5</v>
      </c>
      <c r="H126" s="6">
        <f t="shared" si="3"/>
        <v>0.04884720593982024</v>
      </c>
    </row>
    <row r="127" spans="2:8" ht="12" customHeight="1">
      <c r="B127" s="64"/>
      <c r="C127" s="64"/>
      <c r="D127" s="64"/>
      <c r="H127" s="6"/>
    </row>
    <row r="128" spans="1:8" ht="12" customHeight="1">
      <c r="A128" s="101" t="s">
        <v>29</v>
      </c>
      <c r="B128" s="119">
        <v>111</v>
      </c>
      <c r="C128" s="119">
        <v>112</v>
      </c>
      <c r="D128" s="119">
        <v>112</v>
      </c>
      <c r="E128" s="102"/>
      <c r="F128" s="102"/>
      <c r="G128" s="103">
        <f>SUM(G11:G126)</f>
        <v>5454.933234</v>
      </c>
      <c r="H128" s="104">
        <f>G128/102.36</f>
        <v>53.29164941383353</v>
      </c>
    </row>
    <row r="129" spans="1:8" ht="12" customHeight="1">
      <c r="A129" s="116"/>
      <c r="B129" s="80"/>
      <c r="C129" s="117"/>
      <c r="D129" s="117"/>
      <c r="E129" s="117"/>
      <c r="F129" s="117"/>
      <c r="G129" s="118"/>
      <c r="H129" s="76"/>
    </row>
    <row r="130" spans="1:8" ht="12" customHeight="1">
      <c r="A130" s="114" t="s">
        <v>111</v>
      </c>
      <c r="B130" s="80"/>
      <c r="C130" s="117"/>
      <c r="D130" s="117"/>
      <c r="E130" s="117"/>
      <c r="F130" s="117"/>
      <c r="G130" s="118"/>
      <c r="H130" s="76"/>
    </row>
    <row r="131" ht="12" customHeight="1">
      <c r="H131" s="26"/>
    </row>
    <row r="132" spans="1:8" ht="12.75" customHeight="1">
      <c r="A132" s="78" t="s">
        <v>543</v>
      </c>
      <c r="B132" s="44"/>
      <c r="C132" s="44"/>
      <c r="D132" s="44"/>
      <c r="E132" s="44"/>
      <c r="F132" s="44"/>
      <c r="G132" s="79"/>
      <c r="H132" s="80"/>
    </row>
    <row r="133" spans="1:8" ht="12.75" customHeight="1">
      <c r="A133" s="44"/>
      <c r="B133" s="44"/>
      <c r="C133" s="44"/>
      <c r="D133" s="44"/>
      <c r="E133" s="44"/>
      <c r="F133" s="44"/>
      <c r="G133" s="79"/>
      <c r="H133" s="80"/>
    </row>
    <row r="134" spans="1:8" ht="12" customHeight="1">
      <c r="A134" s="40" t="s">
        <v>451</v>
      </c>
      <c r="B134" s="40"/>
      <c r="C134" s="40"/>
      <c r="D134" s="40"/>
      <c r="E134" s="40"/>
      <c r="F134" s="40"/>
      <c r="G134" s="40"/>
      <c r="H134" s="40"/>
    </row>
    <row r="135" spans="1:8" ht="12" customHeight="1">
      <c r="A135" s="40"/>
      <c r="B135" s="40"/>
      <c r="C135" s="40"/>
      <c r="D135" s="40"/>
      <c r="E135" s="40"/>
      <c r="F135" s="40"/>
      <c r="G135" s="40"/>
      <c r="H135" s="40"/>
    </row>
    <row r="136" spans="1:8" ht="15.75" customHeight="1">
      <c r="A136" s="150" t="s">
        <v>107</v>
      </c>
      <c r="B136" s="150"/>
      <c r="C136" s="150"/>
      <c r="D136" s="150"/>
      <c r="E136" s="150"/>
      <c r="F136" s="150"/>
      <c r="G136" s="150"/>
      <c r="H136" s="150"/>
    </row>
    <row r="137" spans="1:8" ht="12" customHeight="1">
      <c r="A137" s="40"/>
      <c r="B137" s="40"/>
      <c r="C137" s="40"/>
      <c r="D137" s="40"/>
      <c r="E137" s="40"/>
      <c r="F137" s="40"/>
      <c r="G137" s="40"/>
      <c r="H137" s="40"/>
    </row>
    <row r="138" spans="1:8" ht="12" customHeight="1">
      <c r="A138" s="150" t="s">
        <v>555</v>
      </c>
      <c r="B138" s="150"/>
      <c r="C138" s="150"/>
      <c r="D138" s="150"/>
      <c r="E138" s="150"/>
      <c r="F138" s="150"/>
      <c r="G138" s="150"/>
      <c r="H138" s="150"/>
    </row>
    <row r="139" spans="1:8" ht="12" customHeight="1">
      <c r="A139" s="150"/>
      <c r="B139" s="150"/>
      <c r="C139" s="150"/>
      <c r="D139" s="150"/>
      <c r="E139" s="150"/>
      <c r="F139" s="150"/>
      <c r="G139" s="150"/>
      <c r="H139" s="150"/>
    </row>
    <row r="140" spans="1:8" ht="12" customHeight="1">
      <c r="A140" s="150"/>
      <c r="B140" s="150"/>
      <c r="C140" s="150"/>
      <c r="D140" s="150"/>
      <c r="E140" s="150"/>
      <c r="F140" s="150"/>
      <c r="G140" s="150"/>
      <c r="H140" s="150"/>
    </row>
    <row r="141" spans="1:8" ht="15.75" customHeight="1">
      <c r="A141" s="150"/>
      <c r="B141" s="150"/>
      <c r="C141" s="150"/>
      <c r="D141" s="150"/>
      <c r="E141" s="150"/>
      <c r="F141" s="150"/>
      <c r="G141" s="150"/>
      <c r="H141" s="150"/>
    </row>
    <row r="142" spans="1:8" ht="15.75" customHeight="1">
      <c r="A142" s="95"/>
      <c r="B142" s="95"/>
      <c r="C142" s="95"/>
      <c r="D142" s="95"/>
      <c r="E142" s="95"/>
      <c r="F142" s="95"/>
      <c r="G142" s="95"/>
      <c r="H142" s="95"/>
    </row>
    <row r="143" spans="1:8" ht="12.75" customHeight="1">
      <c r="A143" s="139" t="s">
        <v>550</v>
      </c>
      <c r="B143" s="139"/>
      <c r="C143" s="139"/>
      <c r="D143" s="139"/>
      <c r="E143" s="139"/>
      <c r="F143" s="139"/>
      <c r="G143" s="139"/>
      <c r="H143" s="139"/>
    </row>
    <row r="144" spans="1:8" ht="12.75">
      <c r="A144" s="139"/>
      <c r="B144" s="139"/>
      <c r="C144" s="139"/>
      <c r="D144" s="139"/>
      <c r="E144" s="139"/>
      <c r="F144" s="139"/>
      <c r="G144" s="139"/>
      <c r="H144" s="139"/>
    </row>
    <row r="145" spans="1:8" ht="12.75">
      <c r="A145" s="139"/>
      <c r="B145" s="139"/>
      <c r="C145" s="139"/>
      <c r="D145" s="139"/>
      <c r="E145" s="139"/>
      <c r="F145" s="139"/>
      <c r="G145" s="139"/>
      <c r="H145" s="139"/>
    </row>
    <row r="146" spans="1:8" ht="12.75">
      <c r="A146" s="139"/>
      <c r="B146" s="139"/>
      <c r="C146" s="139"/>
      <c r="D146" s="139"/>
      <c r="E146" s="139"/>
      <c r="F146" s="139"/>
      <c r="G146" s="139"/>
      <c r="H146" s="139"/>
    </row>
    <row r="147" spans="1:8" ht="12.75">
      <c r="A147" s="139"/>
      <c r="B147" s="139"/>
      <c r="C147" s="139"/>
      <c r="D147" s="139"/>
      <c r="E147" s="139"/>
      <c r="F147" s="139"/>
      <c r="G147" s="139"/>
      <c r="H147" s="139"/>
    </row>
    <row r="148" spans="1:8" ht="12.75">
      <c r="A148" s="139"/>
      <c r="B148" s="139"/>
      <c r="C148" s="139"/>
      <c r="D148" s="139"/>
      <c r="E148" s="139"/>
      <c r="F148" s="139"/>
      <c r="G148" s="139"/>
      <c r="H148" s="139"/>
    </row>
    <row r="149" spans="1:8" ht="12.75">
      <c r="A149" s="139"/>
      <c r="B149" s="139"/>
      <c r="C149" s="139"/>
      <c r="D149" s="139"/>
      <c r="E149" s="139"/>
      <c r="F149" s="139"/>
      <c r="G149" s="139"/>
      <c r="H149" s="139"/>
    </row>
    <row r="150" spans="1:8" ht="12.75">
      <c r="A150" s="82"/>
      <c r="B150" s="82"/>
      <c r="C150" s="82"/>
      <c r="D150" s="82"/>
      <c r="E150" s="82"/>
      <c r="F150" s="82"/>
      <c r="G150" s="82"/>
      <c r="H150" s="82"/>
    </row>
    <row r="151" spans="1:8" ht="12.75">
      <c r="A151" s="82"/>
      <c r="B151" s="82"/>
      <c r="C151" s="82"/>
      <c r="D151" s="82"/>
      <c r="E151" s="82"/>
      <c r="F151" s="82"/>
      <c r="G151" s="82"/>
      <c r="H151" s="82"/>
    </row>
  </sheetData>
  <mergeCells count="7">
    <mergeCell ref="A143:H149"/>
    <mergeCell ref="C4:C6"/>
    <mergeCell ref="B3:D3"/>
    <mergeCell ref="G5:G6"/>
    <mergeCell ref="D5:D6"/>
    <mergeCell ref="A136:H136"/>
    <mergeCell ref="A138:H141"/>
  </mergeCells>
  <printOptions/>
  <pageMargins left="0.75" right="0.75" top="1" bottom="1" header="0.5" footer="0.5"/>
  <pageSetup horizontalDpi="600" verticalDpi="600" orientation="portrait" scale="82" r:id="rId1"/>
</worksheet>
</file>

<file path=xl/worksheets/sheet4.xml><?xml version="1.0" encoding="utf-8"?>
<worksheet xmlns="http://schemas.openxmlformats.org/spreadsheetml/2006/main" xmlns:r="http://schemas.openxmlformats.org/officeDocument/2006/relationships">
  <sheetPr codeName="Sheet3">
    <pageSetUpPr fitToPage="1"/>
  </sheetPr>
  <dimension ref="A1:K121"/>
  <sheetViews>
    <sheetView zoomScaleSheetLayoutView="100" workbookViewId="0" topLeftCell="A1">
      <selection activeCell="A1" sqref="A1"/>
    </sheetView>
  </sheetViews>
  <sheetFormatPr defaultColWidth="9.140625" defaultRowHeight="12.75"/>
  <cols>
    <col min="1" max="1" width="33.8515625" style="15" customWidth="1"/>
    <col min="2" max="2" width="10.00390625" style="4" customWidth="1"/>
    <col min="3" max="3" width="6.7109375" style="4" customWidth="1"/>
    <col min="4" max="4" width="11.8515625" style="4" customWidth="1"/>
    <col min="5" max="5" width="11.28125" style="4" customWidth="1"/>
    <col min="6" max="6" width="16.421875" style="4" customWidth="1"/>
    <col min="7" max="7" width="6.140625" style="4" customWidth="1"/>
    <col min="8" max="8" width="8.140625" style="5" customWidth="1"/>
    <col min="9" max="9" width="13.140625" style="5" customWidth="1"/>
    <col min="10" max="10" width="14.7109375" style="12" hidden="1" customWidth="1"/>
    <col min="11" max="11" width="17.00390625" style="4" hidden="1" customWidth="1"/>
    <col min="12" max="16384" width="9.140625" style="15" customWidth="1"/>
  </cols>
  <sheetData>
    <row r="1" ht="12.75">
      <c r="A1" s="14" t="s">
        <v>109</v>
      </c>
    </row>
    <row r="3" spans="2:5" ht="14.25">
      <c r="B3" s="152" t="s">
        <v>103</v>
      </c>
      <c r="C3" s="152"/>
      <c r="D3" s="152"/>
      <c r="E3" s="152"/>
    </row>
    <row r="4" spans="2:5" ht="12.75">
      <c r="B4" s="155" t="s">
        <v>548</v>
      </c>
      <c r="C4" s="156" t="s">
        <v>421</v>
      </c>
      <c r="D4" s="156" t="s">
        <v>420</v>
      </c>
      <c r="E4" s="156" t="s">
        <v>422</v>
      </c>
    </row>
    <row r="5" spans="2:9" ht="12.75" customHeight="1">
      <c r="B5" s="155"/>
      <c r="C5" s="156"/>
      <c r="D5" s="156"/>
      <c r="E5" s="156"/>
      <c r="H5" s="153" t="s">
        <v>6</v>
      </c>
      <c r="I5" s="8"/>
    </row>
    <row r="6" spans="1:11" ht="15" customHeight="1">
      <c r="A6" s="3" t="s">
        <v>7</v>
      </c>
      <c r="B6" s="147"/>
      <c r="C6" s="147"/>
      <c r="D6" s="147"/>
      <c r="E6" s="147"/>
      <c r="F6" s="11" t="s">
        <v>246</v>
      </c>
      <c r="G6" s="11" t="s">
        <v>247</v>
      </c>
      <c r="H6" s="154"/>
      <c r="I6" s="19" t="s">
        <v>104</v>
      </c>
      <c r="J6" s="11" t="s">
        <v>40</v>
      </c>
      <c r="K6" s="11" t="s">
        <v>32</v>
      </c>
    </row>
    <row r="7" spans="1:11" ht="12" customHeight="1">
      <c r="A7" s="2"/>
      <c r="B7" s="7"/>
      <c r="C7" s="7"/>
      <c r="D7" s="7"/>
      <c r="E7" s="7"/>
      <c r="F7" s="7"/>
      <c r="G7" s="7"/>
      <c r="H7" s="37" t="s">
        <v>410</v>
      </c>
      <c r="I7" s="37" t="s">
        <v>410</v>
      </c>
      <c r="K7" s="7"/>
    </row>
    <row r="8" spans="1:11" ht="12" customHeight="1">
      <c r="A8" s="2"/>
      <c r="B8" s="7"/>
      <c r="C8" s="7"/>
      <c r="D8" s="7"/>
      <c r="E8" s="7"/>
      <c r="F8" s="7"/>
      <c r="G8" s="7"/>
      <c r="H8" s="18" t="s">
        <v>396</v>
      </c>
      <c r="I8" s="18" t="s">
        <v>413</v>
      </c>
      <c r="K8" s="7"/>
    </row>
    <row r="9" spans="1:11" ht="12" customHeight="1">
      <c r="A9" s="2"/>
      <c r="B9" s="7"/>
      <c r="C9" s="7"/>
      <c r="D9" s="7"/>
      <c r="E9" s="7"/>
      <c r="F9" s="7"/>
      <c r="G9" s="7"/>
      <c r="H9" s="18" t="s">
        <v>397</v>
      </c>
      <c r="I9" s="18" t="s">
        <v>409</v>
      </c>
      <c r="K9" s="7"/>
    </row>
    <row r="10" spans="8:11" ht="12" customHeight="1">
      <c r="H10" s="16"/>
      <c r="I10" s="16"/>
      <c r="K10" s="28"/>
    </row>
    <row r="11" spans="1:11" ht="12" customHeight="1">
      <c r="A11" s="12" t="s">
        <v>461</v>
      </c>
      <c r="B11" s="72" t="s">
        <v>411</v>
      </c>
      <c r="C11" s="72" t="s">
        <v>411</v>
      </c>
      <c r="D11" s="72" t="s">
        <v>411</v>
      </c>
      <c r="E11" s="72" t="s">
        <v>411</v>
      </c>
      <c r="F11" s="4" t="s">
        <v>250</v>
      </c>
      <c r="G11" s="4" t="s">
        <v>122</v>
      </c>
      <c r="H11" s="5">
        <v>88</v>
      </c>
      <c r="I11" s="6">
        <f aca="true" t="shared" si="0" ref="I11:I41">H11/110.23</f>
        <v>0.798330762950195</v>
      </c>
      <c r="J11" s="12" t="s">
        <v>35</v>
      </c>
      <c r="K11" s="4" t="s">
        <v>318</v>
      </c>
    </row>
    <row r="12" spans="1:11" ht="12" customHeight="1">
      <c r="A12" s="12" t="s">
        <v>462</v>
      </c>
      <c r="B12" s="72" t="s">
        <v>411</v>
      </c>
      <c r="C12" s="72" t="s">
        <v>411</v>
      </c>
      <c r="D12" s="72" t="s">
        <v>412</v>
      </c>
      <c r="E12" s="72" t="s">
        <v>411</v>
      </c>
      <c r="F12" s="4" t="s">
        <v>251</v>
      </c>
      <c r="G12" s="4" t="s">
        <v>147</v>
      </c>
      <c r="H12" s="5">
        <v>100</v>
      </c>
      <c r="I12" s="6">
        <f t="shared" si="0"/>
        <v>0.9071940488070398</v>
      </c>
      <c r="K12" s="4" t="s">
        <v>326</v>
      </c>
    </row>
    <row r="13" spans="1:11" ht="12" customHeight="1">
      <c r="A13" s="12" t="s">
        <v>463</v>
      </c>
      <c r="B13" s="72" t="s">
        <v>411</v>
      </c>
      <c r="C13" s="72" t="s">
        <v>411</v>
      </c>
      <c r="D13" s="72" t="s">
        <v>411</v>
      </c>
      <c r="E13" s="72" t="s">
        <v>411</v>
      </c>
      <c r="F13" s="4" t="s">
        <v>252</v>
      </c>
      <c r="G13" s="4" t="s">
        <v>135</v>
      </c>
      <c r="H13" s="5">
        <v>100</v>
      </c>
      <c r="I13" s="6">
        <f t="shared" si="0"/>
        <v>0.9071940488070398</v>
      </c>
      <c r="K13" s="4" t="s">
        <v>319</v>
      </c>
    </row>
    <row r="14" spans="1:11" ht="12" customHeight="1">
      <c r="A14" s="12" t="s">
        <v>12</v>
      </c>
      <c r="B14" s="72" t="s">
        <v>411</v>
      </c>
      <c r="C14" s="72" t="s">
        <v>411</v>
      </c>
      <c r="D14" s="72" t="s">
        <v>411</v>
      </c>
      <c r="E14" s="72" t="s">
        <v>411</v>
      </c>
      <c r="F14" s="4" t="s">
        <v>253</v>
      </c>
      <c r="G14" s="4" t="s">
        <v>122</v>
      </c>
      <c r="H14" s="5">
        <v>100</v>
      </c>
      <c r="I14" s="6">
        <f t="shared" si="0"/>
        <v>0.9071940488070398</v>
      </c>
      <c r="K14" s="4" t="s">
        <v>318</v>
      </c>
    </row>
    <row r="15" spans="1:11" ht="12" customHeight="1">
      <c r="A15" s="12" t="s">
        <v>453</v>
      </c>
      <c r="B15" s="72" t="s">
        <v>411</v>
      </c>
      <c r="C15" s="72" t="s">
        <v>412</v>
      </c>
      <c r="D15" s="72" t="s">
        <v>412</v>
      </c>
      <c r="E15" s="72" t="s">
        <v>412</v>
      </c>
      <c r="F15" s="4" t="s">
        <v>254</v>
      </c>
      <c r="G15" s="4" t="s">
        <v>177</v>
      </c>
      <c r="H15" s="5">
        <v>88</v>
      </c>
      <c r="I15" s="6">
        <f t="shared" si="0"/>
        <v>0.798330762950195</v>
      </c>
      <c r="K15" s="4" t="s">
        <v>320</v>
      </c>
    </row>
    <row r="16" spans="1:11" ht="12" customHeight="1">
      <c r="A16" s="12" t="s">
        <v>465</v>
      </c>
      <c r="B16" s="72" t="s">
        <v>411</v>
      </c>
      <c r="C16" s="72" t="s">
        <v>412</v>
      </c>
      <c r="D16" s="72" t="s">
        <v>412</v>
      </c>
      <c r="E16" s="72" t="s">
        <v>411</v>
      </c>
      <c r="F16" s="4" t="s">
        <v>255</v>
      </c>
      <c r="G16" s="4" t="s">
        <v>122</v>
      </c>
      <c r="H16" s="5">
        <v>110</v>
      </c>
      <c r="I16" s="6">
        <f t="shared" si="0"/>
        <v>0.9979134536877438</v>
      </c>
      <c r="K16" s="7" t="s">
        <v>321</v>
      </c>
    </row>
    <row r="17" spans="1:11" ht="12" customHeight="1">
      <c r="A17" s="13" t="s">
        <v>464</v>
      </c>
      <c r="B17" s="65" t="s">
        <v>411</v>
      </c>
      <c r="C17" s="65" t="s">
        <v>411</v>
      </c>
      <c r="D17" s="65" t="s">
        <v>411</v>
      </c>
      <c r="E17" s="65" t="s">
        <v>412</v>
      </c>
      <c r="F17" s="7" t="s">
        <v>257</v>
      </c>
      <c r="G17" s="7" t="s">
        <v>120</v>
      </c>
      <c r="H17" s="8">
        <v>110</v>
      </c>
      <c r="I17" s="6">
        <f t="shared" si="0"/>
        <v>0.9979134536877438</v>
      </c>
      <c r="K17" s="7"/>
    </row>
    <row r="18" spans="1:11" ht="12" customHeight="1">
      <c r="A18" s="13" t="s">
        <v>16</v>
      </c>
      <c r="B18" s="65" t="s">
        <v>412</v>
      </c>
      <c r="C18" s="65" t="s">
        <v>411</v>
      </c>
      <c r="D18" s="65" t="s">
        <v>411</v>
      </c>
      <c r="E18" s="65" t="s">
        <v>411</v>
      </c>
      <c r="F18" s="7" t="s">
        <v>233</v>
      </c>
      <c r="G18" s="7" t="s">
        <v>122</v>
      </c>
      <c r="H18" s="8">
        <v>100</v>
      </c>
      <c r="I18" s="6">
        <f t="shared" si="0"/>
        <v>0.9071940488070398</v>
      </c>
      <c r="K18" s="7"/>
    </row>
    <row r="19" spans="1:11" ht="12" customHeight="1">
      <c r="A19" s="12" t="s">
        <v>16</v>
      </c>
      <c r="B19" s="72" t="s">
        <v>411</v>
      </c>
      <c r="C19" s="72" t="s">
        <v>411</v>
      </c>
      <c r="D19" s="72" t="s">
        <v>411</v>
      </c>
      <c r="E19" s="72" t="s">
        <v>411</v>
      </c>
      <c r="F19" s="4" t="s">
        <v>259</v>
      </c>
      <c r="G19" s="4" t="s">
        <v>195</v>
      </c>
      <c r="H19" s="5">
        <v>100</v>
      </c>
      <c r="I19" s="6">
        <f t="shared" si="0"/>
        <v>0.9071940488070398</v>
      </c>
      <c r="K19" s="4" t="s">
        <v>324</v>
      </c>
    </row>
    <row r="20" spans="1:11" ht="12" customHeight="1">
      <c r="A20" s="12" t="s">
        <v>16</v>
      </c>
      <c r="B20" s="72" t="s">
        <v>411</v>
      </c>
      <c r="C20" s="72" t="s">
        <v>411</v>
      </c>
      <c r="D20" s="72" t="s">
        <v>411</v>
      </c>
      <c r="E20" s="72" t="s">
        <v>411</v>
      </c>
      <c r="F20" s="4" t="s">
        <v>258</v>
      </c>
      <c r="G20" s="4" t="s">
        <v>177</v>
      </c>
      <c r="H20" s="5">
        <v>100</v>
      </c>
      <c r="I20" s="6">
        <f t="shared" si="0"/>
        <v>0.9071940488070398</v>
      </c>
      <c r="K20" s="4" t="s">
        <v>323</v>
      </c>
    </row>
    <row r="21" spans="1:11" ht="12" customHeight="1">
      <c r="A21" s="12" t="s">
        <v>526</v>
      </c>
      <c r="B21" s="72" t="s">
        <v>411</v>
      </c>
      <c r="C21" s="72" t="s">
        <v>412</v>
      </c>
      <c r="D21" s="72" t="s">
        <v>411</v>
      </c>
      <c r="E21" s="72" t="s">
        <v>411</v>
      </c>
      <c r="F21" s="4" t="s">
        <v>260</v>
      </c>
      <c r="G21" s="4" t="s">
        <v>122</v>
      </c>
      <c r="H21" s="5">
        <v>110</v>
      </c>
      <c r="I21" s="6">
        <f t="shared" si="0"/>
        <v>0.9979134536877438</v>
      </c>
      <c r="K21" s="4" t="s">
        <v>325</v>
      </c>
    </row>
    <row r="22" spans="1:11" ht="12" customHeight="1">
      <c r="A22" s="12" t="s">
        <v>14</v>
      </c>
      <c r="B22" s="72" t="s">
        <v>411</v>
      </c>
      <c r="C22" s="72" t="s">
        <v>411</v>
      </c>
      <c r="D22" s="72" t="s">
        <v>411</v>
      </c>
      <c r="E22" s="72" t="s">
        <v>411</v>
      </c>
      <c r="F22" s="4" t="s">
        <v>317</v>
      </c>
      <c r="G22" s="4" t="s">
        <v>316</v>
      </c>
      <c r="H22" s="5">
        <v>50</v>
      </c>
      <c r="I22" s="6">
        <f t="shared" si="0"/>
        <v>0.4535970244035199</v>
      </c>
      <c r="K22" s="4" t="s">
        <v>328</v>
      </c>
    </row>
    <row r="23" spans="1:11" ht="12" customHeight="1">
      <c r="A23" s="12" t="s">
        <v>19</v>
      </c>
      <c r="B23" s="72" t="s">
        <v>412</v>
      </c>
      <c r="C23" s="72" t="s">
        <v>412</v>
      </c>
      <c r="D23" s="72" t="s">
        <v>412</v>
      </c>
      <c r="E23" s="72" t="s">
        <v>411</v>
      </c>
      <c r="F23" s="4" t="s">
        <v>288</v>
      </c>
      <c r="G23" s="4" t="s">
        <v>155</v>
      </c>
      <c r="H23" s="5">
        <v>50</v>
      </c>
      <c r="I23" s="6">
        <f t="shared" si="0"/>
        <v>0.4535970244035199</v>
      </c>
      <c r="K23" s="4" t="s">
        <v>327</v>
      </c>
    </row>
    <row r="24" spans="1:11" ht="12" customHeight="1">
      <c r="A24" s="13" t="s">
        <v>466</v>
      </c>
      <c r="B24" s="65" t="s">
        <v>412</v>
      </c>
      <c r="C24" s="65" t="s">
        <v>411</v>
      </c>
      <c r="D24" s="65" t="s">
        <v>411</v>
      </c>
      <c r="E24" s="65" t="s">
        <v>411</v>
      </c>
      <c r="F24" s="7" t="s">
        <v>225</v>
      </c>
      <c r="G24" s="7" t="s">
        <v>120</v>
      </c>
      <c r="H24" s="8">
        <v>55</v>
      </c>
      <c r="I24" s="6">
        <f t="shared" si="0"/>
        <v>0.4989567268438719</v>
      </c>
      <c r="K24" s="7"/>
    </row>
    <row r="25" spans="1:11" ht="12" customHeight="1">
      <c r="A25" s="13" t="s">
        <v>467</v>
      </c>
      <c r="B25" s="65" t="s">
        <v>411</v>
      </c>
      <c r="C25" s="65" t="s">
        <v>412</v>
      </c>
      <c r="D25" s="65" t="s">
        <v>411</v>
      </c>
      <c r="E25" s="65" t="s">
        <v>411</v>
      </c>
      <c r="F25" s="7" t="s">
        <v>253</v>
      </c>
      <c r="G25" s="7" t="s">
        <v>129</v>
      </c>
      <c r="H25" s="8">
        <v>110</v>
      </c>
      <c r="I25" s="6">
        <f t="shared" si="0"/>
        <v>0.9979134536877438</v>
      </c>
      <c r="K25" s="7"/>
    </row>
    <row r="26" spans="1:11" ht="12" customHeight="1">
      <c r="A26" s="13" t="s">
        <v>41</v>
      </c>
      <c r="B26" s="65" t="s">
        <v>412</v>
      </c>
      <c r="C26" s="65" t="s">
        <v>412</v>
      </c>
      <c r="D26" s="65" t="s">
        <v>412</v>
      </c>
      <c r="E26" s="65" t="s">
        <v>411</v>
      </c>
      <c r="F26" s="7" t="s">
        <v>261</v>
      </c>
      <c r="G26" s="7" t="s">
        <v>262</v>
      </c>
      <c r="H26" s="8">
        <v>60</v>
      </c>
      <c r="I26" s="6">
        <f t="shared" si="0"/>
        <v>0.5443164292842239</v>
      </c>
      <c r="K26" s="7"/>
    </row>
    <row r="27" spans="1:11" ht="12" customHeight="1">
      <c r="A27" s="12" t="s">
        <v>28</v>
      </c>
      <c r="B27" s="72" t="s">
        <v>411</v>
      </c>
      <c r="C27" s="72" t="s">
        <v>411</v>
      </c>
      <c r="D27" s="72" t="s">
        <v>412</v>
      </c>
      <c r="E27" s="72" t="s">
        <v>411</v>
      </c>
      <c r="F27" s="4" t="s">
        <v>263</v>
      </c>
      <c r="G27" s="4" t="s">
        <v>177</v>
      </c>
      <c r="H27" s="5">
        <v>100</v>
      </c>
      <c r="I27" s="6">
        <f t="shared" si="0"/>
        <v>0.9071940488070398</v>
      </c>
      <c r="K27" s="4" t="s">
        <v>320</v>
      </c>
    </row>
    <row r="28" spans="1:11" ht="12" customHeight="1">
      <c r="A28" s="12" t="s">
        <v>20</v>
      </c>
      <c r="B28" s="72" t="s">
        <v>411</v>
      </c>
      <c r="C28" s="72" t="s">
        <v>412</v>
      </c>
      <c r="D28" s="72" t="s">
        <v>411</v>
      </c>
      <c r="E28" s="72" t="s">
        <v>411</v>
      </c>
      <c r="F28" s="4" t="s">
        <v>264</v>
      </c>
      <c r="G28" s="4" t="s">
        <v>265</v>
      </c>
      <c r="H28" s="5">
        <v>108</v>
      </c>
      <c r="I28" s="6">
        <f t="shared" si="0"/>
        <v>0.979769572711603</v>
      </c>
      <c r="K28" s="4" t="s">
        <v>330</v>
      </c>
    </row>
    <row r="29" spans="1:11" ht="12" customHeight="1">
      <c r="A29" s="13" t="s">
        <v>468</v>
      </c>
      <c r="B29" s="72" t="s">
        <v>411</v>
      </c>
      <c r="C29" s="72" t="s">
        <v>412</v>
      </c>
      <c r="D29" s="65" t="s">
        <v>411</v>
      </c>
      <c r="E29" s="65" t="s">
        <v>411</v>
      </c>
      <c r="F29" s="7" t="s">
        <v>456</v>
      </c>
      <c r="G29" s="7" t="s">
        <v>126</v>
      </c>
      <c r="H29" s="8">
        <v>50</v>
      </c>
      <c r="I29" s="6">
        <f t="shared" si="0"/>
        <v>0.4535970244035199</v>
      </c>
      <c r="K29" s="7" t="s">
        <v>321</v>
      </c>
    </row>
    <row r="30" spans="1:11" ht="12" customHeight="1">
      <c r="A30" s="12" t="s">
        <v>553</v>
      </c>
      <c r="B30" s="72" t="s">
        <v>411</v>
      </c>
      <c r="C30" s="72" t="s">
        <v>411</v>
      </c>
      <c r="D30" s="72" t="s">
        <v>411</v>
      </c>
      <c r="E30" s="72" t="s">
        <v>411</v>
      </c>
      <c r="F30" s="4" t="s">
        <v>266</v>
      </c>
      <c r="G30" s="4" t="s">
        <v>137</v>
      </c>
      <c r="H30" s="5">
        <v>54</v>
      </c>
      <c r="I30" s="6">
        <f t="shared" si="0"/>
        <v>0.4898847863558015</v>
      </c>
      <c r="K30" s="4" t="s">
        <v>319</v>
      </c>
    </row>
    <row r="31" spans="1:11" ht="12" customHeight="1">
      <c r="A31" s="12" t="s">
        <v>25</v>
      </c>
      <c r="B31" s="72" t="s">
        <v>411</v>
      </c>
      <c r="C31" s="72" t="s">
        <v>412</v>
      </c>
      <c r="D31" s="72" t="s">
        <v>411</v>
      </c>
      <c r="E31" s="72" t="s">
        <v>411</v>
      </c>
      <c r="F31" s="4" t="s">
        <v>267</v>
      </c>
      <c r="G31" s="4" t="s">
        <v>137</v>
      </c>
      <c r="H31" s="5">
        <v>37</v>
      </c>
      <c r="I31" s="6">
        <f t="shared" si="0"/>
        <v>0.33566179805860474</v>
      </c>
      <c r="J31" s="12" t="s">
        <v>454</v>
      </c>
      <c r="K31" s="4" t="s">
        <v>320</v>
      </c>
    </row>
    <row r="32" spans="1:11" ht="12" customHeight="1">
      <c r="A32" s="13" t="s">
        <v>469</v>
      </c>
      <c r="B32" s="72" t="s">
        <v>411</v>
      </c>
      <c r="C32" s="65" t="s">
        <v>411</v>
      </c>
      <c r="D32" s="65" t="s">
        <v>411</v>
      </c>
      <c r="E32" s="65" t="s">
        <v>411</v>
      </c>
      <c r="F32" s="7" t="s">
        <v>286</v>
      </c>
      <c r="G32" s="7" t="s">
        <v>345</v>
      </c>
      <c r="H32" s="8">
        <v>40</v>
      </c>
      <c r="I32" s="6">
        <f t="shared" si="0"/>
        <v>0.36287761952281594</v>
      </c>
      <c r="K32" s="7"/>
    </row>
    <row r="33" spans="1:11" ht="12" customHeight="1">
      <c r="A33" s="12" t="s">
        <v>470</v>
      </c>
      <c r="B33" s="72" t="s">
        <v>411</v>
      </c>
      <c r="C33" s="72" t="s">
        <v>412</v>
      </c>
      <c r="D33" s="72" t="s">
        <v>411</v>
      </c>
      <c r="E33" s="72" t="s">
        <v>411</v>
      </c>
      <c r="F33" s="4" t="s">
        <v>268</v>
      </c>
      <c r="G33" s="4" t="s">
        <v>195</v>
      </c>
      <c r="H33" s="5">
        <v>60</v>
      </c>
      <c r="I33" s="6">
        <f t="shared" si="0"/>
        <v>0.5443164292842239</v>
      </c>
      <c r="J33" s="12" t="s">
        <v>455</v>
      </c>
      <c r="K33" s="4" t="s">
        <v>331</v>
      </c>
    </row>
    <row r="34" spans="1:9" ht="12" customHeight="1">
      <c r="A34" s="12" t="s">
        <v>398</v>
      </c>
      <c r="B34" s="65" t="s">
        <v>412</v>
      </c>
      <c r="C34" s="72" t="s">
        <v>411</v>
      </c>
      <c r="D34" s="65" t="s">
        <v>412</v>
      </c>
      <c r="E34" s="72" t="s">
        <v>411</v>
      </c>
      <c r="F34" s="4" t="s">
        <v>423</v>
      </c>
      <c r="G34" s="4" t="s">
        <v>248</v>
      </c>
      <c r="H34" s="5">
        <v>100</v>
      </c>
      <c r="I34" s="6">
        <f t="shared" si="0"/>
        <v>0.9071940488070398</v>
      </c>
    </row>
    <row r="35" spans="1:9" ht="12" customHeight="1">
      <c r="A35" s="12" t="s">
        <v>399</v>
      </c>
      <c r="B35" s="65" t="s">
        <v>412</v>
      </c>
      <c r="C35" s="72" t="s">
        <v>411</v>
      </c>
      <c r="D35" s="72" t="s">
        <v>411</v>
      </c>
      <c r="E35" s="65" t="s">
        <v>412</v>
      </c>
      <c r="F35" s="4" t="s">
        <v>401</v>
      </c>
      <c r="G35" s="4" t="s">
        <v>400</v>
      </c>
      <c r="H35" s="5">
        <v>40</v>
      </c>
      <c r="I35" s="6">
        <f t="shared" si="0"/>
        <v>0.36287761952281594</v>
      </c>
    </row>
    <row r="36" spans="1:11" ht="12" customHeight="1">
      <c r="A36" s="13" t="s">
        <v>471</v>
      </c>
      <c r="B36" s="72" t="s">
        <v>411</v>
      </c>
      <c r="C36" s="72" t="s">
        <v>412</v>
      </c>
      <c r="D36" s="65" t="s">
        <v>411</v>
      </c>
      <c r="E36" s="65" t="s">
        <v>411</v>
      </c>
      <c r="F36" s="7" t="s">
        <v>269</v>
      </c>
      <c r="G36" s="7" t="s">
        <v>122</v>
      </c>
      <c r="H36" s="8">
        <v>50</v>
      </c>
      <c r="I36" s="6">
        <f t="shared" si="0"/>
        <v>0.4535970244035199</v>
      </c>
      <c r="K36" s="7"/>
    </row>
    <row r="37" spans="1:11" ht="12" customHeight="1">
      <c r="A37" s="13" t="s">
        <v>472</v>
      </c>
      <c r="B37" s="65" t="s">
        <v>412</v>
      </c>
      <c r="C37" s="65" t="s">
        <v>411</v>
      </c>
      <c r="D37" s="65" t="s">
        <v>411</v>
      </c>
      <c r="E37" s="65" t="s">
        <v>411</v>
      </c>
      <c r="F37" s="7" t="s">
        <v>270</v>
      </c>
      <c r="G37" s="7" t="s">
        <v>122</v>
      </c>
      <c r="H37" s="8">
        <v>20</v>
      </c>
      <c r="I37" s="6">
        <f t="shared" si="0"/>
        <v>0.18143880976140797</v>
      </c>
      <c r="K37" s="7"/>
    </row>
    <row r="38" spans="1:11" ht="12" customHeight="1">
      <c r="A38" s="13" t="s">
        <v>473</v>
      </c>
      <c r="B38" s="65" t="s">
        <v>412</v>
      </c>
      <c r="C38" s="65" t="s">
        <v>411</v>
      </c>
      <c r="D38" s="65" t="s">
        <v>411</v>
      </c>
      <c r="E38" s="65" t="s">
        <v>411</v>
      </c>
      <c r="F38" s="7" t="s">
        <v>271</v>
      </c>
      <c r="G38" s="7" t="s">
        <v>122</v>
      </c>
      <c r="H38" s="8">
        <v>40</v>
      </c>
      <c r="I38" s="6">
        <f t="shared" si="0"/>
        <v>0.36287761952281594</v>
      </c>
      <c r="K38" s="7"/>
    </row>
    <row r="39" spans="1:11" ht="12" customHeight="1">
      <c r="A39" s="12" t="s">
        <v>474</v>
      </c>
      <c r="B39" s="72" t="s">
        <v>411</v>
      </c>
      <c r="C39" s="72" t="s">
        <v>412</v>
      </c>
      <c r="D39" s="72" t="s">
        <v>411</v>
      </c>
      <c r="E39" s="72" t="s">
        <v>411</v>
      </c>
      <c r="F39" s="4" t="s">
        <v>272</v>
      </c>
      <c r="G39" s="4" t="s">
        <v>120</v>
      </c>
      <c r="H39" s="5">
        <v>55</v>
      </c>
      <c r="I39" s="6">
        <f t="shared" si="0"/>
        <v>0.4989567268438719</v>
      </c>
      <c r="J39" s="12" t="s">
        <v>389</v>
      </c>
      <c r="K39" s="4" t="s">
        <v>327</v>
      </c>
    </row>
    <row r="40" spans="1:11" ht="12" customHeight="1">
      <c r="A40" s="12" t="s">
        <v>534</v>
      </c>
      <c r="B40" s="72" t="s">
        <v>411</v>
      </c>
      <c r="C40" s="72" t="s">
        <v>412</v>
      </c>
      <c r="D40" s="72" t="s">
        <v>411</v>
      </c>
      <c r="E40" s="72" t="s">
        <v>411</v>
      </c>
      <c r="F40" s="4" t="s">
        <v>273</v>
      </c>
      <c r="G40" s="4" t="s">
        <v>120</v>
      </c>
      <c r="H40" s="5">
        <v>20</v>
      </c>
      <c r="I40" s="6">
        <f t="shared" si="0"/>
        <v>0.18143880976140797</v>
      </c>
      <c r="K40" s="4" t="s">
        <v>330</v>
      </c>
    </row>
    <row r="41" spans="1:11" ht="12" customHeight="1">
      <c r="A41" s="13" t="s">
        <v>458</v>
      </c>
      <c r="B41" s="65" t="s">
        <v>412</v>
      </c>
      <c r="C41" s="65" t="s">
        <v>412</v>
      </c>
      <c r="D41" s="65" t="s">
        <v>412</v>
      </c>
      <c r="E41" s="65" t="s">
        <v>411</v>
      </c>
      <c r="F41" s="7" t="s">
        <v>457</v>
      </c>
      <c r="G41" s="7" t="s">
        <v>343</v>
      </c>
      <c r="H41" s="5">
        <v>56</v>
      </c>
      <c r="I41" s="6">
        <f t="shared" si="0"/>
        <v>0.5080286673319423</v>
      </c>
      <c r="K41" s="7"/>
    </row>
    <row r="42" spans="1:11" ht="12" customHeight="1">
      <c r="A42" s="12" t="s">
        <v>11</v>
      </c>
      <c r="B42" s="72" t="s">
        <v>411</v>
      </c>
      <c r="C42" s="72" t="s">
        <v>411</v>
      </c>
      <c r="D42" s="72" t="s">
        <v>411</v>
      </c>
      <c r="E42" s="72" t="s">
        <v>411</v>
      </c>
      <c r="F42" s="4" t="s">
        <v>274</v>
      </c>
      <c r="G42" s="4" t="s">
        <v>135</v>
      </c>
      <c r="H42" s="5">
        <v>50</v>
      </c>
      <c r="I42" s="6">
        <f aca="true" t="shared" si="1" ref="I42:I71">H42/110.23</f>
        <v>0.4535970244035199</v>
      </c>
      <c r="K42" s="4" t="s">
        <v>332</v>
      </c>
    </row>
    <row r="43" spans="1:11" ht="12" customHeight="1">
      <c r="A43" s="13" t="s">
        <v>11</v>
      </c>
      <c r="B43" s="65" t="s">
        <v>412</v>
      </c>
      <c r="C43" s="65" t="s">
        <v>411</v>
      </c>
      <c r="D43" s="65" t="s">
        <v>411</v>
      </c>
      <c r="E43" s="65" t="s">
        <v>411</v>
      </c>
      <c r="F43" s="7" t="s">
        <v>275</v>
      </c>
      <c r="G43" s="7" t="s">
        <v>135</v>
      </c>
      <c r="H43" s="8">
        <v>50</v>
      </c>
      <c r="I43" s="6">
        <f t="shared" si="1"/>
        <v>0.4535970244035199</v>
      </c>
      <c r="K43" s="7"/>
    </row>
    <row r="44" spans="1:11" ht="12" customHeight="1">
      <c r="A44" s="12" t="s">
        <v>475</v>
      </c>
      <c r="B44" s="72" t="s">
        <v>411</v>
      </c>
      <c r="C44" s="72" t="s">
        <v>412</v>
      </c>
      <c r="D44" s="72" t="s">
        <v>412</v>
      </c>
      <c r="E44" s="72" t="s">
        <v>412</v>
      </c>
      <c r="F44" s="4" t="s">
        <v>276</v>
      </c>
      <c r="G44" s="4" t="s">
        <v>195</v>
      </c>
      <c r="H44" s="5">
        <v>20</v>
      </c>
      <c r="I44" s="6">
        <f t="shared" si="1"/>
        <v>0.18143880976140797</v>
      </c>
      <c r="K44" s="4" t="s">
        <v>324</v>
      </c>
    </row>
    <row r="45" spans="1:11" ht="12" customHeight="1">
      <c r="A45" s="12" t="s">
        <v>27</v>
      </c>
      <c r="B45" s="72" t="s">
        <v>411</v>
      </c>
      <c r="C45" s="72" t="s">
        <v>412</v>
      </c>
      <c r="D45" s="72" t="s">
        <v>412</v>
      </c>
      <c r="E45" s="72" t="s">
        <v>412</v>
      </c>
      <c r="F45" s="4" t="s">
        <v>277</v>
      </c>
      <c r="G45" s="4" t="s">
        <v>177</v>
      </c>
      <c r="H45" s="5">
        <v>88</v>
      </c>
      <c r="I45" s="6">
        <f t="shared" si="1"/>
        <v>0.798330762950195</v>
      </c>
      <c r="K45" s="4" t="s">
        <v>320</v>
      </c>
    </row>
    <row r="46" spans="1:11" ht="12" customHeight="1">
      <c r="A46" s="12" t="s">
        <v>494</v>
      </c>
      <c r="B46" s="72" t="s">
        <v>411</v>
      </c>
      <c r="C46" s="72" t="s">
        <v>411</v>
      </c>
      <c r="D46" s="72" t="s">
        <v>411</v>
      </c>
      <c r="E46" s="72" t="s">
        <v>411</v>
      </c>
      <c r="F46" s="4" t="s">
        <v>278</v>
      </c>
      <c r="G46" s="4" t="s">
        <v>129</v>
      </c>
      <c r="H46" s="5">
        <v>50</v>
      </c>
      <c r="I46" s="6">
        <f t="shared" si="1"/>
        <v>0.4535970244035199</v>
      </c>
      <c r="K46" s="4" t="s">
        <v>337</v>
      </c>
    </row>
    <row r="47" spans="1:11" ht="12" customHeight="1">
      <c r="A47" s="20" t="s">
        <v>496</v>
      </c>
      <c r="B47" s="72" t="s">
        <v>411</v>
      </c>
      <c r="C47" s="72" t="s">
        <v>411</v>
      </c>
      <c r="D47" s="72" t="s">
        <v>412</v>
      </c>
      <c r="E47" s="72" t="s">
        <v>411</v>
      </c>
      <c r="F47" s="4" t="s">
        <v>279</v>
      </c>
      <c r="G47" s="4" t="s">
        <v>122</v>
      </c>
      <c r="H47" s="5">
        <v>100</v>
      </c>
      <c r="I47" s="6">
        <f t="shared" si="1"/>
        <v>0.9071940488070398</v>
      </c>
      <c r="K47" s="4" t="s">
        <v>330</v>
      </c>
    </row>
    <row r="48" spans="1:11" ht="12" customHeight="1">
      <c r="A48" s="13" t="s">
        <v>495</v>
      </c>
      <c r="B48" s="65" t="s">
        <v>412</v>
      </c>
      <c r="C48" s="65" t="s">
        <v>411</v>
      </c>
      <c r="D48" s="65" t="s">
        <v>411</v>
      </c>
      <c r="E48" s="65" t="s">
        <v>411</v>
      </c>
      <c r="F48" s="7" t="s">
        <v>406</v>
      </c>
      <c r="G48" s="7" t="s">
        <v>137</v>
      </c>
      <c r="H48" s="8">
        <v>50</v>
      </c>
      <c r="I48" s="6">
        <f t="shared" si="1"/>
        <v>0.4535970244035199</v>
      </c>
      <c r="K48" s="7"/>
    </row>
    <row r="49" spans="1:11" ht="12" customHeight="1">
      <c r="A49" s="13" t="s">
        <v>477</v>
      </c>
      <c r="B49" s="65" t="s">
        <v>412</v>
      </c>
      <c r="C49" s="65" t="s">
        <v>411</v>
      </c>
      <c r="D49" s="65" t="s">
        <v>411</v>
      </c>
      <c r="E49" s="65" t="s">
        <v>411</v>
      </c>
      <c r="F49" s="7" t="s">
        <v>405</v>
      </c>
      <c r="G49" s="7" t="s">
        <v>177</v>
      </c>
      <c r="H49" s="8">
        <v>40</v>
      </c>
      <c r="I49" s="6">
        <f t="shared" si="1"/>
        <v>0.36287761952281594</v>
      </c>
      <c r="K49" s="7"/>
    </row>
    <row r="50" spans="1:11" ht="12" customHeight="1">
      <c r="A50" s="12" t="s">
        <v>478</v>
      </c>
      <c r="B50" s="72" t="s">
        <v>411</v>
      </c>
      <c r="C50" s="72" t="s">
        <v>411</v>
      </c>
      <c r="D50" s="72" t="s">
        <v>412</v>
      </c>
      <c r="E50" s="72" t="s">
        <v>411</v>
      </c>
      <c r="F50" s="4" t="s">
        <v>280</v>
      </c>
      <c r="G50" s="4" t="s">
        <v>281</v>
      </c>
      <c r="H50" s="5">
        <v>40</v>
      </c>
      <c r="I50" s="6">
        <f t="shared" si="1"/>
        <v>0.36287761952281594</v>
      </c>
      <c r="K50" s="4" t="s">
        <v>320</v>
      </c>
    </row>
    <row r="51" spans="1:11" ht="12" customHeight="1">
      <c r="A51" s="13" t="s">
        <v>479</v>
      </c>
      <c r="B51" s="65" t="s">
        <v>412</v>
      </c>
      <c r="C51" s="72" t="s">
        <v>411</v>
      </c>
      <c r="D51" s="65" t="s">
        <v>411</v>
      </c>
      <c r="E51" s="65" t="s">
        <v>412</v>
      </c>
      <c r="F51" s="7" t="s">
        <v>282</v>
      </c>
      <c r="G51" s="7" t="s">
        <v>137</v>
      </c>
      <c r="H51" s="8">
        <v>100</v>
      </c>
      <c r="I51" s="6">
        <f t="shared" si="1"/>
        <v>0.9071940488070398</v>
      </c>
      <c r="K51" s="7"/>
    </row>
    <row r="52" spans="1:11" ht="12" customHeight="1">
      <c r="A52" s="13" t="s">
        <v>402</v>
      </c>
      <c r="B52" s="65" t="s">
        <v>412</v>
      </c>
      <c r="C52" s="72" t="s">
        <v>411</v>
      </c>
      <c r="D52" s="65" t="s">
        <v>412</v>
      </c>
      <c r="E52" s="65" t="s">
        <v>412</v>
      </c>
      <c r="F52" s="7" t="s">
        <v>403</v>
      </c>
      <c r="G52" s="7" t="s">
        <v>372</v>
      </c>
      <c r="H52" s="8">
        <v>50</v>
      </c>
      <c r="I52" s="6">
        <f t="shared" si="1"/>
        <v>0.4535970244035199</v>
      </c>
      <c r="K52" s="7"/>
    </row>
    <row r="53" spans="1:11" ht="12" customHeight="1">
      <c r="A53" s="12" t="s">
        <v>500</v>
      </c>
      <c r="B53" s="72" t="s">
        <v>411</v>
      </c>
      <c r="C53" s="65" t="s">
        <v>412</v>
      </c>
      <c r="D53" s="72" t="s">
        <v>411</v>
      </c>
      <c r="E53" s="72" t="s">
        <v>411</v>
      </c>
      <c r="F53" s="4" t="s">
        <v>283</v>
      </c>
      <c r="G53" s="4" t="s">
        <v>122</v>
      </c>
      <c r="H53" s="5">
        <v>44</v>
      </c>
      <c r="I53" s="6">
        <f t="shared" si="1"/>
        <v>0.3991653814750975</v>
      </c>
      <c r="K53" s="4" t="s">
        <v>333</v>
      </c>
    </row>
    <row r="54" spans="1:11" ht="12" customHeight="1">
      <c r="A54" s="12" t="s">
        <v>13</v>
      </c>
      <c r="B54" s="72" t="s">
        <v>411</v>
      </c>
      <c r="C54" s="72" t="s">
        <v>411</v>
      </c>
      <c r="D54" s="72" t="s">
        <v>411</v>
      </c>
      <c r="E54" s="72" t="s">
        <v>411</v>
      </c>
      <c r="F54" s="4" t="s">
        <v>284</v>
      </c>
      <c r="G54" s="4" t="s">
        <v>122</v>
      </c>
      <c r="H54" s="5">
        <v>44</v>
      </c>
      <c r="I54" s="6">
        <f t="shared" si="1"/>
        <v>0.3991653814750975</v>
      </c>
      <c r="K54" s="4" t="s">
        <v>328</v>
      </c>
    </row>
    <row r="55" spans="1:11" ht="12" customHeight="1">
      <c r="A55" s="13" t="s">
        <v>480</v>
      </c>
      <c r="B55" s="65" t="s">
        <v>412</v>
      </c>
      <c r="C55" s="65" t="s">
        <v>411</v>
      </c>
      <c r="D55" s="65" t="s">
        <v>411</v>
      </c>
      <c r="E55" s="65" t="s">
        <v>411</v>
      </c>
      <c r="F55" s="7" t="s">
        <v>285</v>
      </c>
      <c r="G55" s="7" t="s">
        <v>200</v>
      </c>
      <c r="H55" s="8">
        <v>57</v>
      </c>
      <c r="I55" s="6">
        <f t="shared" si="1"/>
        <v>0.5171006078200127</v>
      </c>
      <c r="K55" s="7"/>
    </row>
    <row r="56" spans="1:11" ht="12" customHeight="1">
      <c r="A56" s="12" t="s">
        <v>481</v>
      </c>
      <c r="B56" s="72" t="s">
        <v>411</v>
      </c>
      <c r="C56" s="72" t="s">
        <v>411</v>
      </c>
      <c r="D56" s="72" t="s">
        <v>411</v>
      </c>
      <c r="E56" s="72" t="s">
        <v>411</v>
      </c>
      <c r="F56" s="4" t="s">
        <v>286</v>
      </c>
      <c r="G56" s="4" t="s">
        <v>147</v>
      </c>
      <c r="H56" s="5">
        <v>100</v>
      </c>
      <c r="I56" s="6">
        <f t="shared" si="1"/>
        <v>0.9071940488070398</v>
      </c>
      <c r="K56" s="4" t="s">
        <v>327</v>
      </c>
    </row>
    <row r="57" spans="1:10" ht="12" customHeight="1">
      <c r="A57" s="12" t="s">
        <v>383</v>
      </c>
      <c r="B57" s="72" t="s">
        <v>412</v>
      </c>
      <c r="C57" s="72" t="s">
        <v>411</v>
      </c>
      <c r="D57" s="72" t="s">
        <v>412</v>
      </c>
      <c r="E57" s="72" t="s">
        <v>411</v>
      </c>
      <c r="F57" s="4" t="s">
        <v>384</v>
      </c>
      <c r="G57" s="4" t="s">
        <v>344</v>
      </c>
      <c r="H57" s="5">
        <v>60</v>
      </c>
      <c r="I57" s="6">
        <f t="shared" si="1"/>
        <v>0.5443164292842239</v>
      </c>
      <c r="J57" s="15"/>
    </row>
    <row r="58" spans="1:11" ht="12" customHeight="1">
      <c r="A58" s="12" t="s">
        <v>482</v>
      </c>
      <c r="B58" s="72" t="s">
        <v>411</v>
      </c>
      <c r="C58" s="72" t="s">
        <v>411</v>
      </c>
      <c r="D58" s="72" t="s">
        <v>411</v>
      </c>
      <c r="E58" s="72" t="s">
        <v>411</v>
      </c>
      <c r="F58" s="4" t="s">
        <v>287</v>
      </c>
      <c r="G58" s="4" t="s">
        <v>122</v>
      </c>
      <c r="H58" s="5">
        <v>44</v>
      </c>
      <c r="I58" s="6">
        <f t="shared" si="1"/>
        <v>0.3991653814750975</v>
      </c>
      <c r="K58" s="4" t="s">
        <v>327</v>
      </c>
    </row>
    <row r="59" spans="1:11" ht="11.25" customHeight="1">
      <c r="A59" s="12" t="s">
        <v>483</v>
      </c>
      <c r="B59" s="72" t="s">
        <v>411</v>
      </c>
      <c r="C59" s="72" t="s">
        <v>411</v>
      </c>
      <c r="D59" s="72" t="s">
        <v>411</v>
      </c>
      <c r="E59" s="72" t="s">
        <v>411</v>
      </c>
      <c r="F59" s="4" t="s">
        <v>288</v>
      </c>
      <c r="G59" s="4" t="s">
        <v>289</v>
      </c>
      <c r="H59" s="5">
        <v>100</v>
      </c>
      <c r="I59" s="6">
        <f t="shared" si="1"/>
        <v>0.9071940488070398</v>
      </c>
      <c r="J59" s="12" t="s">
        <v>385</v>
      </c>
      <c r="K59" s="4" t="s">
        <v>334</v>
      </c>
    </row>
    <row r="60" spans="1:9" ht="12" customHeight="1">
      <c r="A60" s="12" t="s">
        <v>386</v>
      </c>
      <c r="B60" s="72" t="s">
        <v>411</v>
      </c>
      <c r="C60" s="72" t="s">
        <v>411</v>
      </c>
      <c r="D60" s="72" t="s">
        <v>412</v>
      </c>
      <c r="E60" s="72" t="s">
        <v>411</v>
      </c>
      <c r="F60" s="4" t="s">
        <v>387</v>
      </c>
      <c r="G60" s="4" t="s">
        <v>388</v>
      </c>
      <c r="H60" s="5">
        <v>55</v>
      </c>
      <c r="I60" s="6">
        <f t="shared" si="1"/>
        <v>0.4989567268438719</v>
      </c>
    </row>
    <row r="61" spans="1:11" ht="12" customHeight="1">
      <c r="A61" s="12" t="s">
        <v>497</v>
      </c>
      <c r="B61" s="72" t="s">
        <v>411</v>
      </c>
      <c r="C61" s="72" t="s">
        <v>411</v>
      </c>
      <c r="D61" s="72" t="s">
        <v>411</v>
      </c>
      <c r="E61" s="72" t="s">
        <v>411</v>
      </c>
      <c r="F61" s="4" t="s">
        <v>290</v>
      </c>
      <c r="G61" s="4" t="s">
        <v>129</v>
      </c>
      <c r="H61" s="5">
        <v>57.5</v>
      </c>
      <c r="I61" s="6">
        <f t="shared" si="1"/>
        <v>0.5216365780640478</v>
      </c>
      <c r="K61" s="7" t="s">
        <v>321</v>
      </c>
    </row>
    <row r="62" spans="1:11" ht="12" customHeight="1">
      <c r="A62" s="13" t="s">
        <v>484</v>
      </c>
      <c r="B62" s="65" t="s">
        <v>412</v>
      </c>
      <c r="C62" s="65" t="s">
        <v>411</v>
      </c>
      <c r="D62" s="65" t="s">
        <v>411</v>
      </c>
      <c r="E62" s="65" t="s">
        <v>411</v>
      </c>
      <c r="F62" s="7" t="s">
        <v>291</v>
      </c>
      <c r="G62" s="7" t="s">
        <v>265</v>
      </c>
      <c r="H62" s="8">
        <v>35</v>
      </c>
      <c r="I62" s="6">
        <f t="shared" si="1"/>
        <v>0.3175179170824639</v>
      </c>
      <c r="K62" s="7"/>
    </row>
    <row r="63" spans="1:11" ht="12" customHeight="1">
      <c r="A63" s="12" t="s">
        <v>22</v>
      </c>
      <c r="B63" s="72" t="s">
        <v>411</v>
      </c>
      <c r="C63" s="72" t="s">
        <v>411</v>
      </c>
      <c r="D63" s="72" t="s">
        <v>411</v>
      </c>
      <c r="E63" s="72" t="s">
        <v>411</v>
      </c>
      <c r="F63" s="4" t="s">
        <v>292</v>
      </c>
      <c r="G63" s="4" t="s">
        <v>281</v>
      </c>
      <c r="H63" s="5">
        <v>100</v>
      </c>
      <c r="I63" s="6">
        <f t="shared" si="1"/>
        <v>0.9071940488070398</v>
      </c>
      <c r="K63" s="4" t="s">
        <v>334</v>
      </c>
    </row>
    <row r="64" spans="1:11" ht="12" customHeight="1">
      <c r="A64" s="13" t="s">
        <v>34</v>
      </c>
      <c r="B64" s="65" t="s">
        <v>412</v>
      </c>
      <c r="C64" s="65" t="s">
        <v>411</v>
      </c>
      <c r="D64" s="65" t="s">
        <v>412</v>
      </c>
      <c r="E64" s="65" t="s">
        <v>411</v>
      </c>
      <c r="F64" s="7" t="s">
        <v>293</v>
      </c>
      <c r="G64" s="7" t="s">
        <v>281</v>
      </c>
      <c r="H64" s="8">
        <v>30</v>
      </c>
      <c r="I64" s="6">
        <f t="shared" si="1"/>
        <v>0.27215821464211193</v>
      </c>
      <c r="K64" s="7"/>
    </row>
    <row r="65" spans="1:11" ht="12" customHeight="1">
      <c r="A65" s="13" t="s">
        <v>18</v>
      </c>
      <c r="B65" s="72" t="s">
        <v>411</v>
      </c>
      <c r="C65" s="65" t="s">
        <v>411</v>
      </c>
      <c r="D65" s="65" t="s">
        <v>412</v>
      </c>
      <c r="E65" s="65" t="s">
        <v>411</v>
      </c>
      <c r="F65" s="7" t="s">
        <v>294</v>
      </c>
      <c r="G65" s="7" t="s">
        <v>137</v>
      </c>
      <c r="H65" s="8">
        <v>100</v>
      </c>
      <c r="I65" s="6">
        <f t="shared" si="1"/>
        <v>0.9071940488070398</v>
      </c>
      <c r="K65" s="7" t="s">
        <v>321</v>
      </c>
    </row>
    <row r="66" spans="1:11" ht="12" customHeight="1">
      <c r="A66" s="13" t="s">
        <v>31</v>
      </c>
      <c r="B66" s="72" t="s">
        <v>411</v>
      </c>
      <c r="C66" s="65" t="s">
        <v>411</v>
      </c>
      <c r="D66" s="65" t="s">
        <v>412</v>
      </c>
      <c r="E66" s="65" t="s">
        <v>411</v>
      </c>
      <c r="F66" s="7" t="s">
        <v>295</v>
      </c>
      <c r="G66" s="7" t="s">
        <v>135</v>
      </c>
      <c r="H66" s="8">
        <v>45</v>
      </c>
      <c r="I66" s="6">
        <f t="shared" si="1"/>
        <v>0.4082373219631679</v>
      </c>
      <c r="J66" s="12" t="s">
        <v>35</v>
      </c>
      <c r="K66" s="7" t="s">
        <v>339</v>
      </c>
    </row>
    <row r="67" spans="1:11" ht="12" customHeight="1">
      <c r="A67" s="12" t="s">
        <v>485</v>
      </c>
      <c r="B67" s="72" t="s">
        <v>411</v>
      </c>
      <c r="C67" s="72" t="s">
        <v>411</v>
      </c>
      <c r="D67" s="72" t="s">
        <v>411</v>
      </c>
      <c r="E67" s="72" t="s">
        <v>411</v>
      </c>
      <c r="F67" s="4" t="s">
        <v>296</v>
      </c>
      <c r="G67" s="4" t="s">
        <v>297</v>
      </c>
      <c r="H67" s="5">
        <v>55</v>
      </c>
      <c r="I67" s="6">
        <f t="shared" si="1"/>
        <v>0.4989567268438719</v>
      </c>
      <c r="K67" s="4" t="s">
        <v>324</v>
      </c>
    </row>
    <row r="68" spans="1:11" ht="12" customHeight="1">
      <c r="A68" s="12" t="s">
        <v>486</v>
      </c>
      <c r="B68" s="72" t="s">
        <v>411</v>
      </c>
      <c r="C68" s="72" t="s">
        <v>411</v>
      </c>
      <c r="D68" s="72" t="s">
        <v>411</v>
      </c>
      <c r="E68" s="72" t="s">
        <v>411</v>
      </c>
      <c r="F68" s="4" t="s">
        <v>298</v>
      </c>
      <c r="G68" s="4" t="s">
        <v>135</v>
      </c>
      <c r="H68" s="5">
        <v>60</v>
      </c>
      <c r="I68" s="6">
        <f t="shared" si="1"/>
        <v>0.5443164292842239</v>
      </c>
      <c r="K68" s="4" t="s">
        <v>333</v>
      </c>
    </row>
    <row r="69" spans="1:11" ht="12" customHeight="1">
      <c r="A69" s="13" t="s">
        <v>487</v>
      </c>
      <c r="B69" s="65" t="s">
        <v>412</v>
      </c>
      <c r="C69" s="65" t="s">
        <v>411</v>
      </c>
      <c r="D69" s="65" t="s">
        <v>411</v>
      </c>
      <c r="E69" s="65" t="s">
        <v>412</v>
      </c>
      <c r="F69" s="7" t="s">
        <v>186</v>
      </c>
      <c r="G69" s="7" t="s">
        <v>281</v>
      </c>
      <c r="H69" s="8">
        <v>100</v>
      </c>
      <c r="I69" s="6">
        <f t="shared" si="1"/>
        <v>0.9071940488070398</v>
      </c>
      <c r="K69" s="7"/>
    </row>
    <row r="70" spans="1:11" ht="12" customHeight="1">
      <c r="A70" s="12" t="s">
        <v>26</v>
      </c>
      <c r="B70" s="72" t="s">
        <v>411</v>
      </c>
      <c r="C70" s="72" t="s">
        <v>411</v>
      </c>
      <c r="D70" s="72" t="s">
        <v>412</v>
      </c>
      <c r="E70" s="72" t="s">
        <v>411</v>
      </c>
      <c r="F70" s="4" t="s">
        <v>499</v>
      </c>
      <c r="G70" s="4" t="s">
        <v>135</v>
      </c>
      <c r="H70" s="5">
        <v>50</v>
      </c>
      <c r="I70" s="6">
        <f t="shared" si="1"/>
        <v>0.4535970244035199</v>
      </c>
      <c r="K70" s="4" t="s">
        <v>329</v>
      </c>
    </row>
    <row r="71" spans="1:11" ht="12" customHeight="1">
      <c r="A71" s="12" t="s">
        <v>21</v>
      </c>
      <c r="B71" s="72" t="s">
        <v>411</v>
      </c>
      <c r="C71" s="72" t="s">
        <v>411</v>
      </c>
      <c r="D71" s="72" t="s">
        <v>411</v>
      </c>
      <c r="E71" s="72" t="s">
        <v>411</v>
      </c>
      <c r="F71" s="4" t="s">
        <v>299</v>
      </c>
      <c r="G71" s="4" t="s">
        <v>177</v>
      </c>
      <c r="H71" s="5">
        <v>60</v>
      </c>
      <c r="I71" s="6">
        <f t="shared" si="1"/>
        <v>0.5443164292842239</v>
      </c>
      <c r="K71" s="4" t="s">
        <v>319</v>
      </c>
    </row>
    <row r="72" spans="1:11" ht="12" customHeight="1">
      <c r="A72" s="12" t="s">
        <v>488</v>
      </c>
      <c r="B72" s="72" t="s">
        <v>411</v>
      </c>
      <c r="C72" s="72" t="s">
        <v>411</v>
      </c>
      <c r="D72" s="72" t="s">
        <v>411</v>
      </c>
      <c r="E72" s="72" t="s">
        <v>412</v>
      </c>
      <c r="F72" s="4" t="s">
        <v>301</v>
      </c>
      <c r="G72" s="4" t="s">
        <v>147</v>
      </c>
      <c r="H72" s="5">
        <v>50</v>
      </c>
      <c r="I72" s="6">
        <f aca="true" t="shared" si="2" ref="I72:I89">H72/110.23</f>
        <v>0.4535970244035199</v>
      </c>
      <c r="K72" s="4" t="s">
        <v>338</v>
      </c>
    </row>
    <row r="73" spans="1:11" ht="12" customHeight="1">
      <c r="A73" s="12" t="s">
        <v>23</v>
      </c>
      <c r="B73" s="72" t="s">
        <v>411</v>
      </c>
      <c r="C73" s="72" t="s">
        <v>411</v>
      </c>
      <c r="D73" s="72" t="s">
        <v>411</v>
      </c>
      <c r="E73" s="72" t="s">
        <v>411</v>
      </c>
      <c r="F73" s="4" t="s">
        <v>302</v>
      </c>
      <c r="G73" s="4" t="s">
        <v>126</v>
      </c>
      <c r="H73" s="5">
        <v>130</v>
      </c>
      <c r="I73" s="6">
        <f t="shared" si="2"/>
        <v>1.1793522634491518</v>
      </c>
      <c r="K73" s="4" t="s">
        <v>335</v>
      </c>
    </row>
    <row r="74" spans="1:11" ht="12" customHeight="1">
      <c r="A74" s="12" t="s">
        <v>9</v>
      </c>
      <c r="B74" s="72" t="s">
        <v>411</v>
      </c>
      <c r="C74" s="72" t="s">
        <v>411</v>
      </c>
      <c r="D74" s="72" t="s">
        <v>411</v>
      </c>
      <c r="E74" s="72" t="s">
        <v>411</v>
      </c>
      <c r="F74" s="4" t="s">
        <v>261</v>
      </c>
      <c r="G74" s="4" t="s">
        <v>122</v>
      </c>
      <c r="H74" s="5">
        <v>50</v>
      </c>
      <c r="I74" s="6">
        <f t="shared" si="2"/>
        <v>0.4535970244035199</v>
      </c>
      <c r="K74" s="4" t="s">
        <v>337</v>
      </c>
    </row>
    <row r="75" spans="1:11" ht="12" customHeight="1">
      <c r="A75" s="13" t="s">
        <v>30</v>
      </c>
      <c r="B75" s="72" t="s">
        <v>411</v>
      </c>
      <c r="C75" s="65" t="s">
        <v>411</v>
      </c>
      <c r="D75" s="65" t="s">
        <v>412</v>
      </c>
      <c r="E75" s="65" t="s">
        <v>411</v>
      </c>
      <c r="F75" s="7" t="s">
        <v>303</v>
      </c>
      <c r="G75" s="7" t="s">
        <v>135</v>
      </c>
      <c r="H75" s="8">
        <v>110</v>
      </c>
      <c r="I75" s="6">
        <f t="shared" si="2"/>
        <v>0.9979134536877438</v>
      </c>
      <c r="K75" s="7" t="s">
        <v>340</v>
      </c>
    </row>
    <row r="76" spans="1:11" ht="12" customHeight="1">
      <c r="A76" s="12" t="s">
        <v>489</v>
      </c>
      <c r="B76" s="72" t="s">
        <v>411</v>
      </c>
      <c r="C76" s="72" t="s">
        <v>411</v>
      </c>
      <c r="D76" s="72" t="s">
        <v>411</v>
      </c>
      <c r="E76" s="72" t="s">
        <v>411</v>
      </c>
      <c r="F76" s="4" t="s">
        <v>304</v>
      </c>
      <c r="G76" s="4" t="s">
        <v>195</v>
      </c>
      <c r="H76" s="5">
        <v>60</v>
      </c>
      <c r="I76" s="6">
        <f t="shared" si="2"/>
        <v>0.5443164292842239</v>
      </c>
      <c r="K76" s="4" t="s">
        <v>320</v>
      </c>
    </row>
    <row r="77" spans="1:11" ht="12" customHeight="1">
      <c r="A77" s="12" t="s">
        <v>24</v>
      </c>
      <c r="B77" s="72" t="s">
        <v>411</v>
      </c>
      <c r="C77" s="72" t="s">
        <v>411</v>
      </c>
      <c r="D77" s="72" t="s">
        <v>412</v>
      </c>
      <c r="E77" s="72" t="s">
        <v>411</v>
      </c>
      <c r="F77" s="4" t="s">
        <v>238</v>
      </c>
      <c r="G77" s="4" t="s">
        <v>135</v>
      </c>
      <c r="H77" s="5">
        <v>100</v>
      </c>
      <c r="I77" s="6">
        <f t="shared" si="2"/>
        <v>0.9071940488070398</v>
      </c>
      <c r="K77" s="4" t="s">
        <v>335</v>
      </c>
    </row>
    <row r="78" spans="1:11" ht="12" customHeight="1">
      <c r="A78" s="12" t="s">
        <v>498</v>
      </c>
      <c r="B78" s="72" t="s">
        <v>411</v>
      </c>
      <c r="C78" s="72" t="s">
        <v>411</v>
      </c>
      <c r="D78" s="72" t="s">
        <v>411</v>
      </c>
      <c r="E78" s="72" t="s">
        <v>411</v>
      </c>
      <c r="F78" s="4" t="s">
        <v>305</v>
      </c>
      <c r="G78" s="4" t="s">
        <v>177</v>
      </c>
      <c r="H78" s="5">
        <v>110</v>
      </c>
      <c r="I78" s="6">
        <f t="shared" si="2"/>
        <v>0.9979134536877438</v>
      </c>
      <c r="K78" s="4" t="s">
        <v>332</v>
      </c>
    </row>
    <row r="79" spans="1:11" ht="12" customHeight="1">
      <c r="A79" s="13" t="s">
        <v>490</v>
      </c>
      <c r="B79" s="72" t="s">
        <v>411</v>
      </c>
      <c r="C79" s="65" t="s">
        <v>411</v>
      </c>
      <c r="D79" s="65" t="s">
        <v>411</v>
      </c>
      <c r="E79" s="65" t="s">
        <v>411</v>
      </c>
      <c r="F79" s="7" t="s">
        <v>256</v>
      </c>
      <c r="G79" s="7" t="s">
        <v>195</v>
      </c>
      <c r="H79" s="8">
        <v>110</v>
      </c>
      <c r="I79" s="6">
        <f t="shared" si="2"/>
        <v>0.9979134536877438</v>
      </c>
      <c r="K79" s="7" t="s">
        <v>322</v>
      </c>
    </row>
    <row r="80" spans="1:11" ht="12" customHeight="1">
      <c r="A80" s="13" t="s">
        <v>491</v>
      </c>
      <c r="B80" s="65" t="s">
        <v>412</v>
      </c>
      <c r="C80" s="65" t="s">
        <v>411</v>
      </c>
      <c r="D80" s="65" t="s">
        <v>411</v>
      </c>
      <c r="E80" s="65" t="s">
        <v>411</v>
      </c>
      <c r="F80" s="7" t="s">
        <v>307</v>
      </c>
      <c r="G80" s="7" t="s">
        <v>126</v>
      </c>
      <c r="H80" s="8">
        <v>42</v>
      </c>
      <c r="I80" s="6">
        <f t="shared" si="2"/>
        <v>0.3810215004989567</v>
      </c>
      <c r="J80" s="12" t="s">
        <v>459</v>
      </c>
      <c r="K80" s="7"/>
    </row>
    <row r="81" spans="1:11" ht="12" customHeight="1">
      <c r="A81" s="13" t="s">
        <v>37</v>
      </c>
      <c r="B81" s="65" t="s">
        <v>412</v>
      </c>
      <c r="C81" s="65" t="s">
        <v>411</v>
      </c>
      <c r="D81" s="65" t="s">
        <v>412</v>
      </c>
      <c r="E81" s="65" t="s">
        <v>412</v>
      </c>
      <c r="F81" s="7" t="s">
        <v>308</v>
      </c>
      <c r="G81" s="7" t="s">
        <v>135</v>
      </c>
      <c r="H81" s="8">
        <v>100</v>
      </c>
      <c r="I81" s="6">
        <f t="shared" si="2"/>
        <v>0.9071940488070398</v>
      </c>
      <c r="K81" s="7"/>
    </row>
    <row r="82" spans="1:11" ht="12" customHeight="1">
      <c r="A82" s="12" t="s">
        <v>535</v>
      </c>
      <c r="B82" s="72" t="s">
        <v>411</v>
      </c>
      <c r="C82" s="72" t="s">
        <v>411</v>
      </c>
      <c r="D82" s="72" t="s">
        <v>412</v>
      </c>
      <c r="E82" s="72" t="s">
        <v>411</v>
      </c>
      <c r="F82" s="4" t="s">
        <v>310</v>
      </c>
      <c r="G82" s="4" t="s">
        <v>132</v>
      </c>
      <c r="H82" s="5">
        <v>100</v>
      </c>
      <c r="I82" s="6">
        <f t="shared" si="2"/>
        <v>0.9071940488070398</v>
      </c>
      <c r="K82" s="4" t="s">
        <v>319</v>
      </c>
    </row>
    <row r="83" spans="1:11" ht="12" customHeight="1">
      <c r="A83" s="13" t="s">
        <v>36</v>
      </c>
      <c r="B83" s="65" t="s">
        <v>411</v>
      </c>
      <c r="C83" s="65" t="s">
        <v>411</v>
      </c>
      <c r="D83" s="65" t="s">
        <v>411</v>
      </c>
      <c r="E83" s="65" t="s">
        <v>411</v>
      </c>
      <c r="F83" s="7" t="s">
        <v>309</v>
      </c>
      <c r="G83" s="7" t="s">
        <v>122</v>
      </c>
      <c r="H83" s="8">
        <v>50</v>
      </c>
      <c r="I83" s="6">
        <f t="shared" si="2"/>
        <v>0.4535970244035199</v>
      </c>
      <c r="K83" s="7"/>
    </row>
    <row r="84" spans="1:11" ht="12" customHeight="1">
      <c r="A84" s="12" t="s">
        <v>17</v>
      </c>
      <c r="B84" s="72" t="s">
        <v>411</v>
      </c>
      <c r="C84" s="72" t="s">
        <v>411</v>
      </c>
      <c r="D84" s="72" t="s">
        <v>411</v>
      </c>
      <c r="E84" s="72" t="s">
        <v>411</v>
      </c>
      <c r="F84" s="4" t="s">
        <v>311</v>
      </c>
      <c r="G84" s="4" t="s">
        <v>135</v>
      </c>
      <c r="H84" s="5">
        <v>110</v>
      </c>
      <c r="I84" s="6">
        <f t="shared" si="2"/>
        <v>0.9979134536877438</v>
      </c>
      <c r="K84" s="4" t="s">
        <v>336</v>
      </c>
    </row>
    <row r="85" spans="1:11" ht="12" customHeight="1">
      <c r="A85" s="13" t="s">
        <v>17</v>
      </c>
      <c r="B85" s="72" t="s">
        <v>411</v>
      </c>
      <c r="C85" s="72" t="s">
        <v>411</v>
      </c>
      <c r="D85" s="72" t="s">
        <v>411</v>
      </c>
      <c r="E85" s="65" t="s">
        <v>411</v>
      </c>
      <c r="F85" s="7" t="s">
        <v>312</v>
      </c>
      <c r="G85" s="7" t="s">
        <v>135</v>
      </c>
      <c r="H85" s="8">
        <v>110</v>
      </c>
      <c r="I85" s="6">
        <f t="shared" si="2"/>
        <v>0.9979134536877438</v>
      </c>
      <c r="K85" s="7" t="s">
        <v>339</v>
      </c>
    </row>
    <row r="86" spans="1:11" ht="12" customHeight="1">
      <c r="A86" s="12" t="s">
        <v>17</v>
      </c>
      <c r="B86" s="72" t="s">
        <v>411</v>
      </c>
      <c r="C86" s="72" t="s">
        <v>411</v>
      </c>
      <c r="D86" s="72" t="s">
        <v>411</v>
      </c>
      <c r="E86" s="72" t="s">
        <v>411</v>
      </c>
      <c r="F86" s="4" t="s">
        <v>313</v>
      </c>
      <c r="G86" s="4" t="s">
        <v>129</v>
      </c>
      <c r="H86" s="5">
        <v>110</v>
      </c>
      <c r="I86" s="6">
        <f t="shared" si="2"/>
        <v>0.9979134536877438</v>
      </c>
      <c r="K86" s="4" t="s">
        <v>339</v>
      </c>
    </row>
    <row r="87" spans="1:11" ht="12" customHeight="1">
      <c r="A87" s="13" t="s">
        <v>492</v>
      </c>
      <c r="B87" s="72" t="s">
        <v>411</v>
      </c>
      <c r="C87" s="65" t="s">
        <v>411</v>
      </c>
      <c r="D87" s="65" t="s">
        <v>411</v>
      </c>
      <c r="E87" s="65" t="s">
        <v>412</v>
      </c>
      <c r="F87" s="7" t="s">
        <v>314</v>
      </c>
      <c r="G87" s="7" t="s">
        <v>289</v>
      </c>
      <c r="H87" s="8">
        <v>50</v>
      </c>
      <c r="I87" s="6">
        <f t="shared" si="2"/>
        <v>0.4535970244035199</v>
      </c>
      <c r="K87" s="7"/>
    </row>
    <row r="88" spans="1:11" ht="12" customHeight="1">
      <c r="A88" s="13" t="s">
        <v>493</v>
      </c>
      <c r="B88" s="72" t="s">
        <v>411</v>
      </c>
      <c r="C88" s="65" t="s">
        <v>411</v>
      </c>
      <c r="D88" s="65" t="s">
        <v>411</v>
      </c>
      <c r="E88" s="65" t="s">
        <v>411</v>
      </c>
      <c r="F88" s="7" t="s">
        <v>292</v>
      </c>
      <c r="G88" s="7" t="s">
        <v>281</v>
      </c>
      <c r="H88" s="8">
        <v>100</v>
      </c>
      <c r="I88" s="6">
        <f t="shared" si="2"/>
        <v>0.9071940488070398</v>
      </c>
      <c r="K88" s="7"/>
    </row>
    <row r="89" spans="1:11" ht="12" customHeight="1">
      <c r="A89" s="13" t="s">
        <v>39</v>
      </c>
      <c r="B89" s="65" t="s">
        <v>412</v>
      </c>
      <c r="C89" s="65" t="s">
        <v>411</v>
      </c>
      <c r="D89" s="65" t="s">
        <v>412</v>
      </c>
      <c r="E89" s="65" t="s">
        <v>411</v>
      </c>
      <c r="F89" s="7" t="s">
        <v>315</v>
      </c>
      <c r="G89" s="7" t="s">
        <v>167</v>
      </c>
      <c r="H89" s="5">
        <v>40</v>
      </c>
      <c r="I89" s="6">
        <f t="shared" si="2"/>
        <v>0.36287761952281594</v>
      </c>
      <c r="K89" s="7"/>
    </row>
    <row r="90" spans="1:11" ht="12" customHeight="1">
      <c r="A90" s="13"/>
      <c r="B90" s="7"/>
      <c r="C90" s="7"/>
      <c r="D90" s="7"/>
      <c r="E90" s="7"/>
      <c r="F90" s="7"/>
      <c r="G90" s="7"/>
      <c r="I90" s="6"/>
      <c r="K90" s="7"/>
    </row>
    <row r="91" spans="1:11" ht="12" customHeight="1">
      <c r="A91" s="105" t="s">
        <v>29</v>
      </c>
      <c r="B91" s="106">
        <v>57</v>
      </c>
      <c r="C91" s="106">
        <v>62</v>
      </c>
      <c r="D91" s="107">
        <v>55</v>
      </c>
      <c r="E91" s="107">
        <v>68</v>
      </c>
      <c r="F91" s="108"/>
      <c r="G91" s="108"/>
      <c r="H91" s="109">
        <f>SUM(H11:H90)</f>
        <v>5627.5</v>
      </c>
      <c r="I91" s="104">
        <f>H91/110.23</f>
        <v>51.052345096616165</v>
      </c>
      <c r="K91" s="10"/>
    </row>
    <row r="92" spans="1:11" ht="12" customHeight="1">
      <c r="A92" s="41"/>
      <c r="B92" s="111"/>
      <c r="C92" s="111"/>
      <c r="D92" s="112"/>
      <c r="E92" s="112"/>
      <c r="F92" s="113"/>
      <c r="G92" s="113"/>
      <c r="H92" s="30"/>
      <c r="I92" s="76"/>
      <c r="K92" s="10"/>
    </row>
    <row r="93" spans="1:11" ht="12" customHeight="1">
      <c r="A93" s="114" t="s">
        <v>111</v>
      </c>
      <c r="B93" s="111"/>
      <c r="C93" s="111"/>
      <c r="D93" s="112"/>
      <c r="E93" s="112"/>
      <c r="F93" s="113"/>
      <c r="G93" s="113"/>
      <c r="H93" s="30"/>
      <c r="I93" s="76"/>
      <c r="K93" s="10"/>
    </row>
    <row r="94" spans="1:11" ht="12" customHeight="1">
      <c r="A94" s="114"/>
      <c r="B94" s="111"/>
      <c r="C94" s="111"/>
      <c r="D94" s="112"/>
      <c r="E94" s="112"/>
      <c r="F94" s="113"/>
      <c r="G94" s="113"/>
      <c r="H94" s="30"/>
      <c r="I94" s="76"/>
      <c r="K94" s="10"/>
    </row>
    <row r="95" spans="1:11" ht="12" customHeight="1">
      <c r="A95" s="78" t="s">
        <v>543</v>
      </c>
      <c r="B95" s="65"/>
      <c r="C95" s="65"/>
      <c r="D95" s="75"/>
      <c r="E95" s="75"/>
      <c r="F95" s="10"/>
      <c r="G95" s="10"/>
      <c r="H95" s="8"/>
      <c r="I95" s="9"/>
      <c r="K95" s="10"/>
    </row>
    <row r="96" spans="1:11" ht="12" customHeight="1">
      <c r="A96" s="78"/>
      <c r="B96" s="65"/>
      <c r="C96" s="65"/>
      <c r="D96" s="75"/>
      <c r="E96" s="75"/>
      <c r="F96" s="10"/>
      <c r="G96" s="10"/>
      <c r="H96" s="8"/>
      <c r="I96" s="9"/>
      <c r="K96" s="10"/>
    </row>
    <row r="97" spans="1:11" ht="12" customHeight="1">
      <c r="A97" s="10" t="s">
        <v>451</v>
      </c>
      <c r="B97" s="10"/>
      <c r="C97" s="10"/>
      <c r="D97" s="10"/>
      <c r="E97" s="10"/>
      <c r="F97" s="10"/>
      <c r="G97" s="10"/>
      <c r="H97" s="10"/>
      <c r="I97" s="10"/>
      <c r="K97" s="10"/>
    </row>
    <row r="98" spans="1:11" ht="12" customHeight="1">
      <c r="A98" s="90"/>
      <c r="B98" s="90"/>
      <c r="C98" s="90"/>
      <c r="D98" s="90"/>
      <c r="E98" s="90"/>
      <c r="F98" s="90"/>
      <c r="G98" s="90"/>
      <c r="H98" s="90"/>
      <c r="I98" s="90"/>
      <c r="K98" s="10"/>
    </row>
    <row r="99" spans="1:11" ht="15.75" customHeight="1">
      <c r="A99" s="150" t="s">
        <v>107</v>
      </c>
      <c r="B99" s="150"/>
      <c r="C99" s="150"/>
      <c r="D99" s="150"/>
      <c r="E99" s="150"/>
      <c r="F99" s="150"/>
      <c r="G99" s="150"/>
      <c r="H99" s="150"/>
      <c r="I99" s="90"/>
      <c r="K99" s="10"/>
    </row>
    <row r="100" spans="1:11" ht="12" customHeight="1">
      <c r="A100" s="40"/>
      <c r="B100" s="40"/>
      <c r="C100" s="40"/>
      <c r="D100" s="40"/>
      <c r="E100" s="40"/>
      <c r="F100" s="40"/>
      <c r="G100" s="40"/>
      <c r="H100" s="40"/>
      <c r="I100" s="90"/>
      <c r="K100" s="10"/>
    </row>
    <row r="101" spans="1:11" ht="12" customHeight="1">
      <c r="A101" s="150" t="s">
        <v>555</v>
      </c>
      <c r="B101" s="150"/>
      <c r="C101" s="150"/>
      <c r="D101" s="150"/>
      <c r="E101" s="150"/>
      <c r="F101" s="150"/>
      <c r="G101" s="150"/>
      <c r="H101" s="150"/>
      <c r="I101" s="90"/>
      <c r="K101" s="10"/>
    </row>
    <row r="102" spans="1:11" ht="12" customHeight="1">
      <c r="A102" s="150"/>
      <c r="B102" s="150"/>
      <c r="C102" s="150"/>
      <c r="D102" s="150"/>
      <c r="E102" s="150"/>
      <c r="F102" s="150"/>
      <c r="G102" s="150"/>
      <c r="H102" s="150"/>
      <c r="I102" s="90"/>
      <c r="K102" s="10"/>
    </row>
    <row r="103" spans="1:11" ht="12" customHeight="1">
      <c r="A103" s="150"/>
      <c r="B103" s="150"/>
      <c r="C103" s="150"/>
      <c r="D103" s="150"/>
      <c r="E103" s="150"/>
      <c r="F103" s="150"/>
      <c r="G103" s="150"/>
      <c r="H103" s="150"/>
      <c r="I103" s="90"/>
      <c r="K103" s="10"/>
    </row>
    <row r="104" spans="1:11" ht="13.5" customHeight="1">
      <c r="A104" s="150"/>
      <c r="B104" s="150"/>
      <c r="C104" s="150"/>
      <c r="D104" s="150"/>
      <c r="E104" s="150"/>
      <c r="F104" s="150"/>
      <c r="G104" s="150"/>
      <c r="H104" s="150"/>
      <c r="I104" s="90"/>
      <c r="K104" s="10"/>
    </row>
    <row r="105" spans="2:11" ht="12.75">
      <c r="B105" s="10"/>
      <c r="C105" s="10"/>
      <c r="D105" s="10"/>
      <c r="E105" s="10"/>
      <c r="F105" s="10"/>
      <c r="G105" s="10"/>
      <c r="H105" s="10"/>
      <c r="I105" s="10"/>
      <c r="K105" s="10"/>
    </row>
    <row r="106" spans="1:11" ht="12.75" customHeight="1">
      <c r="A106" s="151" t="s">
        <v>551</v>
      </c>
      <c r="B106" s="151"/>
      <c r="C106" s="151"/>
      <c r="D106" s="151"/>
      <c r="E106" s="151"/>
      <c r="F106" s="151"/>
      <c r="G106" s="151"/>
      <c r="H106" s="151"/>
      <c r="I106" s="151"/>
      <c r="K106" s="21"/>
    </row>
    <row r="107" spans="1:11" ht="12.75">
      <c r="A107" s="151"/>
      <c r="B107" s="151"/>
      <c r="C107" s="151"/>
      <c r="D107" s="151"/>
      <c r="E107" s="151"/>
      <c r="F107" s="151"/>
      <c r="G107" s="151"/>
      <c r="H107" s="151"/>
      <c r="I107" s="151"/>
      <c r="K107" s="21"/>
    </row>
    <row r="108" spans="1:11" ht="12.75">
      <c r="A108" s="151"/>
      <c r="B108" s="151"/>
      <c r="C108" s="151"/>
      <c r="D108" s="151"/>
      <c r="E108" s="151"/>
      <c r="F108" s="151"/>
      <c r="G108" s="151"/>
      <c r="H108" s="151"/>
      <c r="I108" s="151"/>
      <c r="K108" s="21"/>
    </row>
    <row r="109" spans="1:11" ht="12.75">
      <c r="A109" s="151"/>
      <c r="B109" s="151"/>
      <c r="C109" s="151"/>
      <c r="D109" s="151"/>
      <c r="E109" s="151"/>
      <c r="F109" s="151"/>
      <c r="G109" s="151"/>
      <c r="H109" s="151"/>
      <c r="I109" s="151"/>
      <c r="K109" s="21"/>
    </row>
    <row r="110" spans="1:11" ht="12.75">
      <c r="A110" s="151"/>
      <c r="B110" s="151"/>
      <c r="C110" s="151"/>
      <c r="D110" s="151"/>
      <c r="E110" s="151"/>
      <c r="F110" s="151"/>
      <c r="G110" s="151"/>
      <c r="H110" s="151"/>
      <c r="I110" s="151"/>
      <c r="K110" s="21"/>
    </row>
    <row r="111" spans="1:11" ht="12.75">
      <c r="A111" s="21"/>
      <c r="B111" s="21"/>
      <c r="C111" s="21"/>
      <c r="D111" s="21"/>
      <c r="E111" s="21"/>
      <c r="F111" s="21"/>
      <c r="G111" s="21"/>
      <c r="H111" s="21"/>
      <c r="I111" s="21"/>
      <c r="K111" s="21"/>
    </row>
    <row r="112" spans="1:11" ht="12.75">
      <c r="A112" s="21"/>
      <c r="B112" s="21"/>
      <c r="C112" s="21"/>
      <c r="D112" s="21"/>
      <c r="E112" s="21"/>
      <c r="F112" s="21"/>
      <c r="G112" s="21"/>
      <c r="H112" s="21"/>
      <c r="I112" s="21"/>
      <c r="K112" s="21"/>
    </row>
    <row r="113" spans="1:11" ht="12" customHeight="1">
      <c r="A113" s="10"/>
      <c r="B113" s="10"/>
      <c r="C113" s="10"/>
      <c r="D113" s="10"/>
      <c r="E113" s="10"/>
      <c r="F113" s="10"/>
      <c r="G113" s="10"/>
      <c r="H113" s="10"/>
      <c r="I113" s="10"/>
      <c r="K113" s="15"/>
    </row>
    <row r="114" spans="1:9" ht="12.75">
      <c r="A114" s="10"/>
      <c r="B114" s="10"/>
      <c r="C114" s="10"/>
      <c r="D114" s="10"/>
      <c r="E114" s="10"/>
      <c r="F114" s="10"/>
      <c r="G114" s="10"/>
      <c r="H114" s="10"/>
      <c r="I114" s="10"/>
    </row>
    <row r="115" spans="1:9" ht="12.75">
      <c r="A115" s="10"/>
      <c r="B115" s="10"/>
      <c r="C115" s="10"/>
      <c r="D115" s="10"/>
      <c r="E115" s="10"/>
      <c r="F115" s="10"/>
      <c r="G115" s="10"/>
      <c r="H115" s="10"/>
      <c r="I115" s="10"/>
    </row>
    <row r="116" spans="1:9" ht="12.75">
      <c r="A116" s="10"/>
      <c r="B116" s="10"/>
      <c r="C116" s="10"/>
      <c r="D116" s="10"/>
      <c r="E116" s="10"/>
      <c r="F116" s="10"/>
      <c r="G116" s="10"/>
      <c r="H116" s="10"/>
      <c r="I116" s="10"/>
    </row>
    <row r="117" spans="1:9" ht="12.75">
      <c r="A117" s="10"/>
      <c r="B117" s="10"/>
      <c r="C117" s="10"/>
      <c r="D117" s="10"/>
      <c r="E117" s="10"/>
      <c r="F117" s="10"/>
      <c r="G117" s="10"/>
      <c r="H117" s="10"/>
      <c r="I117" s="10"/>
    </row>
    <row r="118" spans="1:9" ht="12.75">
      <c r="A118" s="10"/>
      <c r="B118" s="10"/>
      <c r="C118" s="10"/>
      <c r="D118" s="10"/>
      <c r="E118" s="10"/>
      <c r="F118" s="10"/>
      <c r="G118" s="10"/>
      <c r="H118" s="10"/>
      <c r="I118" s="10"/>
    </row>
    <row r="119" spans="1:9" ht="12.75">
      <c r="A119" s="10"/>
      <c r="B119" s="10"/>
      <c r="C119" s="10"/>
      <c r="D119" s="10"/>
      <c r="E119" s="10"/>
      <c r="F119" s="10"/>
      <c r="G119" s="10"/>
      <c r="H119" s="10"/>
      <c r="I119" s="10"/>
    </row>
    <row r="120" spans="1:9" ht="12.75">
      <c r="A120" s="10"/>
      <c r="B120" s="10"/>
      <c r="C120" s="10"/>
      <c r="D120" s="10"/>
      <c r="E120" s="10"/>
      <c r="F120" s="10"/>
      <c r="G120" s="10"/>
      <c r="H120" s="10"/>
      <c r="I120" s="10"/>
    </row>
    <row r="121" spans="1:9" ht="12.75">
      <c r="A121" s="10"/>
      <c r="B121" s="10"/>
      <c r="C121" s="10"/>
      <c r="D121" s="10"/>
      <c r="E121" s="10"/>
      <c r="F121" s="10"/>
      <c r="G121" s="10"/>
      <c r="H121" s="10"/>
      <c r="I121" s="10"/>
    </row>
  </sheetData>
  <mergeCells count="9">
    <mergeCell ref="A99:H99"/>
    <mergeCell ref="A101:H104"/>
    <mergeCell ref="A106:I110"/>
    <mergeCell ref="B3:E3"/>
    <mergeCell ref="H5:H6"/>
    <mergeCell ref="B4:B6"/>
    <mergeCell ref="C4:C6"/>
    <mergeCell ref="D4:D6"/>
    <mergeCell ref="E4:E6"/>
  </mergeCells>
  <printOptions/>
  <pageMargins left="0.75" right="0.75" top="1" bottom="1" header="0.5" footer="0.5"/>
  <pageSetup fitToHeight="2" fitToWidth="1" horizontalDpi="600" verticalDpi="600" orientation="portrait" scale="76" r:id="rId1"/>
</worksheet>
</file>

<file path=xl/worksheets/sheet5.xml><?xml version="1.0" encoding="utf-8"?>
<worksheet xmlns="http://schemas.openxmlformats.org/spreadsheetml/2006/main" xmlns:r="http://schemas.openxmlformats.org/officeDocument/2006/relationships">
  <sheetPr codeName="Sheet4"/>
  <dimension ref="A1:K52"/>
  <sheetViews>
    <sheetView zoomScaleSheetLayoutView="100" workbookViewId="0" topLeftCell="A1">
      <selection activeCell="A1" sqref="A1"/>
    </sheetView>
  </sheetViews>
  <sheetFormatPr defaultColWidth="9.140625" defaultRowHeight="12.75"/>
  <cols>
    <col min="1" max="1" width="31.8515625" style="15" customWidth="1"/>
    <col min="2" max="2" width="10.00390625" style="4" customWidth="1"/>
    <col min="3" max="3" width="6.7109375" style="4" customWidth="1"/>
    <col min="4" max="4" width="11.8515625" style="4" customWidth="1"/>
    <col min="5" max="5" width="11.140625" style="4" customWidth="1"/>
    <col min="6" max="6" width="15.140625" style="4" customWidth="1"/>
    <col min="7" max="7" width="10.28125" style="5" customWidth="1"/>
    <col min="8" max="8" width="12.7109375" style="5" customWidth="1"/>
    <col min="9" max="16384" width="9.140625" style="15" customWidth="1"/>
  </cols>
  <sheetData>
    <row r="1" ht="12.75">
      <c r="A1" s="14" t="s">
        <v>112</v>
      </c>
    </row>
    <row r="2" spans="1:8" ht="12.75">
      <c r="A2" s="14"/>
      <c r="H2" s="27"/>
    </row>
    <row r="3" spans="1:8" ht="12.75">
      <c r="A3" s="14"/>
      <c r="B3" s="147" t="s">
        <v>103</v>
      </c>
      <c r="C3" s="147"/>
      <c r="D3" s="147"/>
      <c r="E3" s="147"/>
      <c r="H3" s="27"/>
    </row>
    <row r="4" spans="2:5" ht="12.75">
      <c r="B4" s="156" t="s">
        <v>548</v>
      </c>
      <c r="C4" s="48"/>
      <c r="D4" s="156" t="s">
        <v>420</v>
      </c>
      <c r="E4" s="48"/>
    </row>
    <row r="5" spans="2:8" ht="12.75" customHeight="1">
      <c r="B5" s="156"/>
      <c r="C5" s="22" t="s">
        <v>374</v>
      </c>
      <c r="D5" s="156"/>
      <c r="E5" s="156" t="s">
        <v>419</v>
      </c>
      <c r="G5" s="153" t="s">
        <v>3</v>
      </c>
      <c r="H5" s="8"/>
    </row>
    <row r="6" spans="1:8" ht="14.25" customHeight="1">
      <c r="A6" s="3" t="s">
        <v>7</v>
      </c>
      <c r="B6" s="147"/>
      <c r="C6" s="50" t="s">
        <v>414</v>
      </c>
      <c r="D6" s="147"/>
      <c r="E6" s="147"/>
      <c r="F6" s="11" t="s">
        <v>8</v>
      </c>
      <c r="G6" s="154"/>
      <c r="H6" s="19" t="s">
        <v>104</v>
      </c>
    </row>
    <row r="7" spans="1:8" ht="12" customHeight="1">
      <c r="A7" s="2"/>
      <c r="B7" s="15"/>
      <c r="C7" s="15"/>
      <c r="D7" s="15"/>
      <c r="E7" s="15"/>
      <c r="F7" s="7"/>
      <c r="G7" s="37" t="s">
        <v>410</v>
      </c>
      <c r="H7" s="18" t="s">
        <v>410</v>
      </c>
    </row>
    <row r="8" spans="1:8" ht="12" customHeight="1">
      <c r="A8" s="2"/>
      <c r="B8" s="15"/>
      <c r="C8" s="15"/>
      <c r="D8" s="15"/>
      <c r="E8" s="15"/>
      <c r="F8" s="7"/>
      <c r="G8" s="18" t="s">
        <v>396</v>
      </c>
      <c r="H8" s="18" t="s">
        <v>413</v>
      </c>
    </row>
    <row r="9" spans="1:8" ht="12" customHeight="1">
      <c r="A9" s="2"/>
      <c r="B9" s="15"/>
      <c r="C9" s="22"/>
      <c r="D9" s="15"/>
      <c r="E9" s="22"/>
      <c r="F9" s="7"/>
      <c r="G9" s="18" t="s">
        <v>397</v>
      </c>
      <c r="H9" s="18" t="s">
        <v>409</v>
      </c>
    </row>
    <row r="10" spans="7:8" ht="12" customHeight="1">
      <c r="G10" s="16"/>
      <c r="H10" s="16"/>
    </row>
    <row r="11" spans="1:8" ht="12" customHeight="1">
      <c r="A11" s="13" t="s">
        <v>540</v>
      </c>
      <c r="B11" s="65" t="s">
        <v>412</v>
      </c>
      <c r="C11" s="65" t="s">
        <v>411</v>
      </c>
      <c r="D11" s="65" t="s">
        <v>412</v>
      </c>
      <c r="E11" s="65" t="s">
        <v>412</v>
      </c>
      <c r="F11" s="7" t="s">
        <v>54</v>
      </c>
      <c r="G11" s="8">
        <v>8</v>
      </c>
      <c r="H11" s="6">
        <f>G11/110.23</f>
        <v>0.07257552390456318</v>
      </c>
    </row>
    <row r="12" spans="1:8" ht="12" customHeight="1">
      <c r="A12" s="13" t="s">
        <v>4</v>
      </c>
      <c r="B12" s="65" t="s">
        <v>412</v>
      </c>
      <c r="C12" s="65" t="s">
        <v>411</v>
      </c>
      <c r="D12" s="65" t="s">
        <v>412</v>
      </c>
      <c r="E12" s="65" t="s">
        <v>412</v>
      </c>
      <c r="F12" s="7" t="s">
        <v>55</v>
      </c>
      <c r="G12" s="8">
        <v>15</v>
      </c>
      <c r="H12" s="6">
        <f aca="true" t="shared" si="0" ref="H12:H21">G12/110.23</f>
        <v>0.13607910732105596</v>
      </c>
    </row>
    <row r="13" spans="1:8" ht="14.25" customHeight="1">
      <c r="A13" s="13" t="s">
        <v>105</v>
      </c>
      <c r="B13" s="65" t="s">
        <v>412</v>
      </c>
      <c r="C13" s="65" t="s">
        <v>411</v>
      </c>
      <c r="D13" s="65" t="s">
        <v>412</v>
      </c>
      <c r="E13" s="65" t="s">
        <v>412</v>
      </c>
      <c r="F13" s="7" t="s">
        <v>390</v>
      </c>
      <c r="G13" s="8">
        <v>275</v>
      </c>
      <c r="H13" s="6">
        <f t="shared" si="0"/>
        <v>2.4947836342193592</v>
      </c>
    </row>
    <row r="14" spans="1:8" ht="12" customHeight="1">
      <c r="A14" s="13" t="s">
        <v>49</v>
      </c>
      <c r="B14" s="65" t="s">
        <v>412</v>
      </c>
      <c r="C14" s="65" t="s">
        <v>412</v>
      </c>
      <c r="D14" s="65" t="s">
        <v>412</v>
      </c>
      <c r="E14" s="65" t="s">
        <v>412</v>
      </c>
      <c r="F14" s="7" t="s">
        <v>391</v>
      </c>
      <c r="G14" s="8">
        <v>275</v>
      </c>
      <c r="H14" s="6">
        <f t="shared" si="0"/>
        <v>2.4947836342193592</v>
      </c>
    </row>
    <row r="15" spans="1:8" ht="12" customHeight="1">
      <c r="A15" s="13" t="s">
        <v>50</v>
      </c>
      <c r="B15" s="65" t="s">
        <v>412</v>
      </c>
      <c r="C15" s="65" t="s">
        <v>411</v>
      </c>
      <c r="D15" s="65" t="s">
        <v>412</v>
      </c>
      <c r="E15" s="65" t="s">
        <v>412</v>
      </c>
      <c r="F15" s="7" t="s">
        <v>56</v>
      </c>
      <c r="G15" s="8">
        <v>57</v>
      </c>
      <c r="H15" s="6">
        <f t="shared" si="0"/>
        <v>0.5171006078200127</v>
      </c>
    </row>
    <row r="16" spans="1:8" ht="12" customHeight="1">
      <c r="A16" s="13" t="s">
        <v>378</v>
      </c>
      <c r="B16" s="65" t="s">
        <v>412</v>
      </c>
      <c r="C16" s="65" t="s">
        <v>411</v>
      </c>
      <c r="D16" s="65" t="s">
        <v>412</v>
      </c>
      <c r="E16" s="65" t="s">
        <v>412</v>
      </c>
      <c r="F16" s="7" t="s">
        <v>379</v>
      </c>
      <c r="G16" s="8">
        <v>50</v>
      </c>
      <c r="H16" s="6">
        <f t="shared" si="0"/>
        <v>0.4535970244035199</v>
      </c>
    </row>
    <row r="17" spans="1:8" ht="12" customHeight="1">
      <c r="A17" s="13" t="s">
        <v>65</v>
      </c>
      <c r="B17" s="65" t="s">
        <v>412</v>
      </c>
      <c r="C17" s="65" t="s">
        <v>411</v>
      </c>
      <c r="D17" s="65" t="s">
        <v>412</v>
      </c>
      <c r="E17" s="65" t="s">
        <v>412</v>
      </c>
      <c r="F17" s="7" t="s">
        <v>382</v>
      </c>
      <c r="G17" s="8">
        <v>50</v>
      </c>
      <c r="H17" s="6">
        <f t="shared" si="0"/>
        <v>0.4535970244035199</v>
      </c>
    </row>
    <row r="18" spans="1:11" ht="12" customHeight="1">
      <c r="A18" s="13" t="s">
        <v>476</v>
      </c>
      <c r="B18" s="65" t="s">
        <v>412</v>
      </c>
      <c r="C18" s="65" t="s">
        <v>412</v>
      </c>
      <c r="D18" s="65" t="s">
        <v>412</v>
      </c>
      <c r="E18" s="65" t="s">
        <v>412</v>
      </c>
      <c r="F18" s="7" t="s">
        <v>536</v>
      </c>
      <c r="G18" s="8">
        <v>40</v>
      </c>
      <c r="H18" s="6">
        <f>G18/110.23</f>
        <v>0.36287761952281594</v>
      </c>
      <c r="I18" s="12"/>
      <c r="J18" s="7"/>
      <c r="K18" s="85"/>
    </row>
    <row r="19" spans="1:8" ht="12" customHeight="1">
      <c r="A19" s="13" t="s">
        <v>532</v>
      </c>
      <c r="B19" s="65" t="s">
        <v>412</v>
      </c>
      <c r="C19" s="65" t="s">
        <v>411</v>
      </c>
      <c r="D19" s="65" t="s">
        <v>412</v>
      </c>
      <c r="E19" s="65" t="s">
        <v>412</v>
      </c>
      <c r="F19" s="7" t="s">
        <v>114</v>
      </c>
      <c r="G19" s="8">
        <v>40</v>
      </c>
      <c r="H19" s="6">
        <f t="shared" si="0"/>
        <v>0.36287761952281594</v>
      </c>
    </row>
    <row r="20" spans="1:8" ht="12" customHeight="1">
      <c r="A20" s="13" t="s">
        <v>24</v>
      </c>
      <c r="B20" s="65" t="s">
        <v>412</v>
      </c>
      <c r="C20" s="65" t="s">
        <v>411</v>
      </c>
      <c r="D20" s="65" t="s">
        <v>412</v>
      </c>
      <c r="E20" s="65" t="s">
        <v>412</v>
      </c>
      <c r="F20" s="7" t="s">
        <v>115</v>
      </c>
      <c r="G20" s="8">
        <v>38</v>
      </c>
      <c r="H20" s="6">
        <f t="shared" si="0"/>
        <v>0.3447337385466751</v>
      </c>
    </row>
    <row r="21" spans="1:9" ht="12" customHeight="1">
      <c r="A21" s="13" t="s">
        <v>380</v>
      </c>
      <c r="B21" s="65" t="s">
        <v>412</v>
      </c>
      <c r="C21" s="65" t="s">
        <v>411</v>
      </c>
      <c r="D21" s="65" t="s">
        <v>412</v>
      </c>
      <c r="E21" s="65" t="s">
        <v>412</v>
      </c>
      <c r="F21" s="7" t="s">
        <v>381</v>
      </c>
      <c r="G21" s="8">
        <v>35</v>
      </c>
      <c r="H21" s="6">
        <f t="shared" si="0"/>
        <v>0.3175179170824639</v>
      </c>
      <c r="I21" s="6"/>
    </row>
    <row r="22" spans="1:9" ht="12" customHeight="1">
      <c r="A22" s="13"/>
      <c r="B22" s="72"/>
      <c r="C22" s="65"/>
      <c r="D22" s="65"/>
      <c r="E22" s="72"/>
      <c r="G22" s="4"/>
      <c r="H22" s="4"/>
      <c r="I22" s="6"/>
    </row>
    <row r="23" spans="1:8" ht="12" customHeight="1">
      <c r="A23" s="105" t="s">
        <v>29</v>
      </c>
      <c r="B23" s="106">
        <v>0</v>
      </c>
      <c r="C23" s="106">
        <v>9</v>
      </c>
      <c r="D23" s="107">
        <v>0</v>
      </c>
      <c r="E23" s="107">
        <v>0</v>
      </c>
      <c r="F23" s="110"/>
      <c r="G23" s="109">
        <f>SUM(G11:G21)</f>
        <v>883</v>
      </c>
      <c r="H23" s="104">
        <f>G23/110.23</f>
        <v>8.010523450966161</v>
      </c>
    </row>
    <row r="24" spans="1:8" ht="12" customHeight="1">
      <c r="A24" s="41"/>
      <c r="B24" s="111"/>
      <c r="C24" s="111"/>
      <c r="D24" s="112"/>
      <c r="E24" s="112"/>
      <c r="F24" s="115"/>
      <c r="G24" s="30"/>
      <c r="H24" s="76"/>
    </row>
    <row r="25" spans="1:8" ht="12" customHeight="1">
      <c r="A25" s="114" t="s">
        <v>111</v>
      </c>
      <c r="B25" s="111"/>
      <c r="C25" s="111"/>
      <c r="D25" s="112"/>
      <c r="E25" s="112"/>
      <c r="F25" s="115"/>
      <c r="G25" s="30"/>
      <c r="H25" s="76"/>
    </row>
    <row r="26" spans="1:8" ht="12" customHeight="1">
      <c r="A26" s="114"/>
      <c r="B26" s="111"/>
      <c r="C26" s="111"/>
      <c r="D26" s="112"/>
      <c r="E26" s="112"/>
      <c r="F26" s="115"/>
      <c r="G26" s="30"/>
      <c r="H26" s="76"/>
    </row>
    <row r="27" spans="1:8" ht="12" customHeight="1">
      <c r="A27" s="78" t="s">
        <v>543</v>
      </c>
      <c r="B27" s="111"/>
      <c r="C27" s="111"/>
      <c r="D27" s="112"/>
      <c r="E27" s="112"/>
      <c r="F27" s="115"/>
      <c r="G27" s="30"/>
      <c r="H27" s="76"/>
    </row>
    <row r="28" spans="1:8" ht="12" customHeight="1">
      <c r="A28" s="2"/>
      <c r="B28" s="65"/>
      <c r="C28" s="65"/>
      <c r="D28" s="75"/>
      <c r="E28" s="75"/>
      <c r="F28" s="17"/>
      <c r="G28" s="8"/>
      <c r="H28" s="9"/>
    </row>
    <row r="29" spans="1:8" ht="12" customHeight="1">
      <c r="A29" s="13" t="s">
        <v>541</v>
      </c>
      <c r="B29" s="65"/>
      <c r="C29" s="65"/>
      <c r="D29" s="75"/>
      <c r="E29" s="75"/>
      <c r="F29" s="17"/>
      <c r="G29" s="8"/>
      <c r="H29" s="9"/>
    </row>
    <row r="30" spans="1:8" ht="12" customHeight="1">
      <c r="A30" s="13"/>
      <c r="B30" s="65"/>
      <c r="C30" s="65"/>
      <c r="D30" s="75"/>
      <c r="E30" s="75"/>
      <c r="F30" s="17"/>
      <c r="G30" s="8"/>
      <c r="H30" s="9"/>
    </row>
    <row r="31" spans="1:8" ht="14.25" customHeight="1">
      <c r="A31" s="150" t="s">
        <v>107</v>
      </c>
      <c r="B31" s="150"/>
      <c r="C31" s="150"/>
      <c r="D31" s="150"/>
      <c r="E31" s="150"/>
      <c r="F31" s="150"/>
      <c r="G31" s="150"/>
      <c r="H31" s="150"/>
    </row>
    <row r="32" spans="1:8" ht="12" customHeight="1">
      <c r="A32" s="40"/>
      <c r="B32" s="40"/>
      <c r="C32" s="40"/>
      <c r="D32" s="40"/>
      <c r="E32" s="40"/>
      <c r="F32" s="40"/>
      <c r="G32" s="40"/>
      <c r="H32" s="40"/>
    </row>
    <row r="33" spans="1:8" ht="12" customHeight="1">
      <c r="A33" s="150" t="s">
        <v>555</v>
      </c>
      <c r="B33" s="150"/>
      <c r="C33" s="150"/>
      <c r="D33" s="150"/>
      <c r="E33" s="150"/>
      <c r="F33" s="150"/>
      <c r="G33" s="150"/>
      <c r="H33" s="150"/>
    </row>
    <row r="34" spans="1:8" ht="12" customHeight="1">
      <c r="A34" s="150"/>
      <c r="B34" s="150"/>
      <c r="C34" s="150"/>
      <c r="D34" s="150"/>
      <c r="E34" s="150"/>
      <c r="F34" s="150"/>
      <c r="G34" s="150"/>
      <c r="H34" s="150"/>
    </row>
    <row r="35" spans="1:8" ht="12" customHeight="1">
      <c r="A35" s="150"/>
      <c r="B35" s="150"/>
      <c r="C35" s="150"/>
      <c r="D35" s="150"/>
      <c r="E35" s="150"/>
      <c r="F35" s="150"/>
      <c r="G35" s="150"/>
      <c r="H35" s="150"/>
    </row>
    <row r="36" spans="1:8" ht="15.75" customHeight="1">
      <c r="A36" s="150"/>
      <c r="B36" s="150"/>
      <c r="C36" s="150"/>
      <c r="D36" s="150"/>
      <c r="E36" s="150"/>
      <c r="F36" s="150"/>
      <c r="G36" s="150"/>
      <c r="H36" s="150"/>
    </row>
    <row r="37" spans="1:8" ht="12" customHeight="1">
      <c r="A37" s="95"/>
      <c r="B37" s="95"/>
      <c r="C37" s="95"/>
      <c r="D37" s="95"/>
      <c r="E37" s="95"/>
      <c r="F37" s="95"/>
      <c r="G37" s="95"/>
      <c r="H37" s="95"/>
    </row>
    <row r="38" spans="1:8" ht="12" customHeight="1">
      <c r="A38" s="143" t="s">
        <v>108</v>
      </c>
      <c r="B38" s="157"/>
      <c r="C38" s="157"/>
      <c r="D38" s="157"/>
      <c r="E38" s="157"/>
      <c r="F38" s="157"/>
      <c r="G38" s="157"/>
      <c r="H38" s="157"/>
    </row>
    <row r="39" spans="1:8" ht="12" customHeight="1">
      <c r="A39" s="157"/>
      <c r="B39" s="157"/>
      <c r="C39" s="157"/>
      <c r="D39" s="157"/>
      <c r="E39" s="157"/>
      <c r="F39" s="157"/>
      <c r="G39" s="157"/>
      <c r="H39" s="157"/>
    </row>
    <row r="40" spans="1:8" ht="16.5" customHeight="1">
      <c r="A40" s="157"/>
      <c r="B40" s="157"/>
      <c r="C40" s="157"/>
      <c r="D40" s="157"/>
      <c r="E40" s="157"/>
      <c r="F40" s="157"/>
      <c r="G40" s="157"/>
      <c r="H40" s="157"/>
    </row>
    <row r="41" spans="1:8" ht="12" customHeight="1">
      <c r="A41" s="2"/>
      <c r="B41" s="7"/>
      <c r="C41" s="7"/>
      <c r="D41" s="10"/>
      <c r="E41" s="10"/>
      <c r="F41" s="17"/>
      <c r="G41" s="8"/>
      <c r="H41" s="9"/>
    </row>
    <row r="42" spans="1:8" ht="12.75" customHeight="1">
      <c r="A42" s="151" t="s">
        <v>552</v>
      </c>
      <c r="B42" s="151"/>
      <c r="C42" s="151"/>
      <c r="D42" s="151"/>
      <c r="E42" s="151"/>
      <c r="F42" s="151"/>
      <c r="G42" s="151"/>
      <c r="H42" s="151"/>
    </row>
    <row r="43" spans="1:8" ht="12.75">
      <c r="A43" s="151"/>
      <c r="B43" s="151"/>
      <c r="C43" s="151"/>
      <c r="D43" s="151"/>
      <c r="E43" s="151"/>
      <c r="F43" s="151"/>
      <c r="G43" s="151"/>
      <c r="H43" s="151"/>
    </row>
    <row r="44" spans="1:8" ht="12.75">
      <c r="A44" s="151"/>
      <c r="B44" s="151"/>
      <c r="C44" s="151"/>
      <c r="D44" s="151"/>
      <c r="E44" s="151"/>
      <c r="F44" s="151"/>
      <c r="G44" s="151"/>
      <c r="H44" s="151"/>
    </row>
    <row r="45" spans="1:8" ht="12.75">
      <c r="A45" s="151"/>
      <c r="B45" s="151"/>
      <c r="C45" s="151"/>
      <c r="D45" s="151"/>
      <c r="E45" s="151"/>
      <c r="F45" s="151"/>
      <c r="G45" s="151"/>
      <c r="H45" s="151"/>
    </row>
    <row r="46" spans="1:8" ht="12.75">
      <c r="A46" s="151"/>
      <c r="B46" s="151"/>
      <c r="C46" s="151"/>
      <c r="D46" s="151"/>
      <c r="E46" s="151"/>
      <c r="F46" s="151"/>
      <c r="G46" s="151"/>
      <c r="H46" s="151"/>
    </row>
    <row r="47" spans="2:8" ht="12.75">
      <c r="B47" s="21"/>
      <c r="C47" s="21"/>
      <c r="D47" s="21"/>
      <c r="E47" s="21"/>
      <c r="F47" s="21"/>
      <c r="G47" s="21"/>
      <c r="H47" s="21"/>
    </row>
    <row r="48" spans="2:8" ht="12.75">
      <c r="B48" s="21"/>
      <c r="C48" s="21"/>
      <c r="D48" s="21"/>
      <c r="E48" s="21"/>
      <c r="F48" s="21"/>
      <c r="G48" s="21"/>
      <c r="H48" s="21"/>
    </row>
    <row r="49" spans="2:8" ht="12.75">
      <c r="B49" s="21"/>
      <c r="C49" s="21"/>
      <c r="D49" s="21"/>
      <c r="E49" s="21"/>
      <c r="F49" s="21"/>
      <c r="G49" s="21"/>
      <c r="H49" s="21"/>
    </row>
    <row r="50" spans="2:8" ht="12.75">
      <c r="B50" s="21"/>
      <c r="C50" s="21"/>
      <c r="D50" s="21"/>
      <c r="E50" s="21"/>
      <c r="F50" s="21"/>
      <c r="G50" s="21"/>
      <c r="H50" s="21"/>
    </row>
    <row r="51" spans="1:8" ht="12.75">
      <c r="A51" s="21"/>
      <c r="B51" s="21"/>
      <c r="C51" s="21"/>
      <c r="D51" s="21"/>
      <c r="E51" s="21"/>
      <c r="F51" s="21"/>
      <c r="G51" s="21"/>
      <c r="H51" s="21"/>
    </row>
    <row r="52" spans="1:8" ht="13.5" customHeight="1">
      <c r="A52" s="151"/>
      <c r="B52" s="151"/>
      <c r="C52" s="21"/>
      <c r="D52" s="21"/>
      <c r="E52" s="21"/>
      <c r="F52" s="21"/>
      <c r="G52" s="21"/>
      <c r="H52" s="21"/>
    </row>
  </sheetData>
  <mergeCells count="10">
    <mergeCell ref="B3:E3"/>
    <mergeCell ref="D4:D6"/>
    <mergeCell ref="B4:B6"/>
    <mergeCell ref="A52:B52"/>
    <mergeCell ref="A38:H40"/>
    <mergeCell ref="G5:G6"/>
    <mergeCell ref="E5:E6"/>
    <mergeCell ref="A42:H46"/>
    <mergeCell ref="A31:H31"/>
    <mergeCell ref="A33:H36"/>
  </mergeCells>
  <printOptions/>
  <pageMargins left="0.75" right="0.75" top="1" bottom="1" header="0.5" footer="0.5"/>
  <pageSetup horizontalDpi="600" verticalDpi="600" orientation="portrait" scale="76" r:id="rId1"/>
</worksheet>
</file>

<file path=xl/worksheets/sheet6.xml><?xml version="1.0" encoding="utf-8"?>
<worksheet xmlns="http://schemas.openxmlformats.org/spreadsheetml/2006/main" xmlns:r="http://schemas.openxmlformats.org/officeDocument/2006/relationships">
  <sheetPr codeName="Sheet21"/>
  <dimension ref="A1:G45"/>
  <sheetViews>
    <sheetView zoomScale="70" zoomScaleNormal="70" zoomScaleSheetLayoutView="100" workbookViewId="0" topLeftCell="A1">
      <selection activeCell="A1" sqref="A1"/>
    </sheetView>
  </sheetViews>
  <sheetFormatPr defaultColWidth="9.140625" defaultRowHeight="12.75"/>
  <cols>
    <col min="1" max="1" width="4.8515625" style="25" customWidth="1"/>
    <col min="2" max="2" width="10.421875" style="25" bestFit="1" customWidth="1"/>
    <col min="3" max="3" width="9.8515625" style="55" bestFit="1" customWidth="1"/>
    <col min="4" max="4" width="12.140625" style="1" customWidth="1"/>
    <col min="5" max="5" width="12.7109375" style="0" customWidth="1"/>
    <col min="6" max="6" width="18.7109375" style="0" customWidth="1"/>
    <col min="7" max="7" width="6.7109375" style="0" customWidth="1"/>
  </cols>
  <sheetData>
    <row r="1" spans="1:4" ht="12.75">
      <c r="A1" s="58" t="s">
        <v>106</v>
      </c>
      <c r="B1" s="58"/>
      <c r="C1" s="92"/>
      <c r="D1" s="58"/>
    </row>
    <row r="3" ht="12.75">
      <c r="E3" s="158" t="s">
        <v>538</v>
      </c>
    </row>
    <row r="4" spans="1:6" s="44" customFormat="1" ht="24.75" customHeight="1">
      <c r="A4" s="59" t="s">
        <v>373</v>
      </c>
      <c r="B4" s="59"/>
      <c r="C4" s="93" t="s">
        <v>392</v>
      </c>
      <c r="D4" s="60" t="s">
        <v>537</v>
      </c>
      <c r="E4" s="159"/>
      <c r="F4" s="42"/>
    </row>
    <row r="5" spans="1:5" s="44" customFormat="1" ht="12.75">
      <c r="A5" s="25"/>
      <c r="B5" s="25"/>
      <c r="C5" s="160" t="s">
        <v>394</v>
      </c>
      <c r="D5" s="160"/>
      <c r="E5" s="77" t="s">
        <v>539</v>
      </c>
    </row>
    <row r="6" spans="1:6" s="44" customFormat="1" ht="12.75">
      <c r="A6" s="25"/>
      <c r="B6" s="25"/>
      <c r="C6" s="55"/>
      <c r="D6" s="1"/>
      <c r="E6" s="2"/>
      <c r="F6" s="2"/>
    </row>
    <row r="7" spans="1:6" s="44" customFormat="1" ht="12.75">
      <c r="A7" s="25">
        <v>1980</v>
      </c>
      <c r="B7" s="25"/>
      <c r="C7" s="39">
        <v>168.648</v>
      </c>
      <c r="D7" s="39">
        <v>0.889035</v>
      </c>
      <c r="E7" s="94">
        <f aca="true" t="shared" si="0" ref="E7:E35">((D7)/C7)*100</f>
        <v>0.5271541909776576</v>
      </c>
      <c r="F7" s="43"/>
    </row>
    <row r="8" spans="1:6" s="44" customFormat="1" ht="12.75">
      <c r="A8" s="25">
        <f aca="true" t="shared" si="1" ref="A8:A33">A7+1</f>
        <v>1981</v>
      </c>
      <c r="B8" s="25"/>
      <c r="C8" s="39">
        <v>206.223</v>
      </c>
      <c r="D8" s="39">
        <v>2.184486</v>
      </c>
      <c r="E8" s="94">
        <f t="shared" si="0"/>
        <v>1.0592833970992568</v>
      </c>
      <c r="F8" s="43"/>
    </row>
    <row r="9" spans="1:6" ht="12.75">
      <c r="A9" s="25">
        <f t="shared" si="1"/>
        <v>1982</v>
      </c>
      <c r="C9" s="39">
        <v>209.181</v>
      </c>
      <c r="D9" s="39">
        <v>3.55614</v>
      </c>
      <c r="E9" s="94">
        <f t="shared" si="0"/>
        <v>1.7000301174580865</v>
      </c>
      <c r="F9" s="43"/>
    </row>
    <row r="10" spans="1:6" ht="12.75">
      <c r="A10" s="25">
        <f t="shared" si="1"/>
        <v>1983</v>
      </c>
      <c r="C10" s="39">
        <v>106.031</v>
      </c>
      <c r="D10" s="39">
        <v>4.06416</v>
      </c>
      <c r="E10" s="94">
        <f t="shared" si="0"/>
        <v>3.832992238119041</v>
      </c>
      <c r="F10" s="43"/>
    </row>
    <row r="11" spans="1:6" ht="12.75">
      <c r="A11" s="25">
        <f t="shared" si="1"/>
        <v>1984</v>
      </c>
      <c r="C11" s="39">
        <v>194.881</v>
      </c>
      <c r="D11" s="39">
        <v>5.893032</v>
      </c>
      <c r="E11" s="94">
        <f t="shared" si="0"/>
        <v>3.0239130546333404</v>
      </c>
      <c r="F11" s="43"/>
    </row>
    <row r="12" spans="1:6" ht="12.75">
      <c r="A12" s="25">
        <f t="shared" si="1"/>
        <v>1985</v>
      </c>
      <c r="C12" s="39">
        <v>225.447</v>
      </c>
      <c r="D12" s="39">
        <v>6.883671</v>
      </c>
      <c r="E12" s="94">
        <f t="shared" si="0"/>
        <v>3.05334335786238</v>
      </c>
      <c r="F12" s="43"/>
    </row>
    <row r="13" spans="1:6" ht="12.75">
      <c r="A13" s="25">
        <f t="shared" si="1"/>
        <v>1986</v>
      </c>
      <c r="C13" s="39">
        <v>208.944</v>
      </c>
      <c r="D13" s="39">
        <v>7.36603599</v>
      </c>
      <c r="E13" s="94">
        <f t="shared" si="0"/>
        <v>3.525363729037446</v>
      </c>
      <c r="F13" s="43"/>
    </row>
    <row r="14" spans="1:6" ht="12.75">
      <c r="A14" s="25">
        <f t="shared" si="1"/>
        <v>1987</v>
      </c>
      <c r="C14" s="39">
        <v>181.143</v>
      </c>
      <c r="D14" s="39">
        <v>7.090689149999999</v>
      </c>
      <c r="E14" s="94">
        <f t="shared" si="0"/>
        <v>3.9144152133949417</v>
      </c>
      <c r="F14" s="43"/>
    </row>
    <row r="15" spans="1:6" ht="12.75">
      <c r="A15" s="25">
        <f t="shared" si="1"/>
        <v>1988</v>
      </c>
      <c r="C15" s="39">
        <v>125.194</v>
      </c>
      <c r="D15" s="39">
        <v>7.3015174499999995</v>
      </c>
      <c r="E15" s="94">
        <f t="shared" si="0"/>
        <v>5.8321624438870865</v>
      </c>
      <c r="F15" s="43"/>
    </row>
    <row r="16" spans="1:6" ht="12.75">
      <c r="A16" s="25">
        <f t="shared" si="1"/>
        <v>1989</v>
      </c>
      <c r="C16" s="39">
        <v>191.32</v>
      </c>
      <c r="D16" s="39">
        <v>8.16515145</v>
      </c>
      <c r="E16" s="94">
        <f t="shared" si="0"/>
        <v>4.267798165377378</v>
      </c>
      <c r="F16" s="43"/>
    </row>
    <row r="17" spans="1:7" ht="12.75">
      <c r="A17" s="25">
        <f t="shared" si="1"/>
        <v>1990</v>
      </c>
      <c r="C17" s="39">
        <v>201.534</v>
      </c>
      <c r="D17" s="39">
        <v>8.86672707</v>
      </c>
      <c r="E17" s="94">
        <f t="shared" si="0"/>
        <v>4.399618461401054</v>
      </c>
      <c r="F17" s="43"/>
      <c r="G17" s="39"/>
    </row>
    <row r="18" spans="1:6" ht="12.75">
      <c r="A18" s="25">
        <f t="shared" si="1"/>
        <v>1991</v>
      </c>
      <c r="C18" s="39">
        <v>189.868</v>
      </c>
      <c r="D18" s="39">
        <v>10.11620226</v>
      </c>
      <c r="E18" s="94">
        <f t="shared" si="0"/>
        <v>5.328018549729285</v>
      </c>
      <c r="F18" s="43"/>
    </row>
    <row r="19" spans="1:7" ht="12.75">
      <c r="A19" s="25">
        <f t="shared" si="1"/>
        <v>1992</v>
      </c>
      <c r="C19" s="39">
        <v>240.719</v>
      </c>
      <c r="D19" s="39">
        <v>10.80837951</v>
      </c>
      <c r="E19" s="94">
        <f t="shared" si="0"/>
        <v>4.490040050847669</v>
      </c>
      <c r="F19" s="43"/>
      <c r="G19" s="39"/>
    </row>
    <row r="20" spans="1:7" ht="12.75">
      <c r="A20" s="25">
        <f t="shared" si="1"/>
        <v>1993</v>
      </c>
      <c r="C20" s="39">
        <v>160.986</v>
      </c>
      <c r="D20" s="39">
        <v>11.64026226</v>
      </c>
      <c r="E20" s="94">
        <f t="shared" si="0"/>
        <v>7.230605307293803</v>
      </c>
      <c r="F20" s="43"/>
      <c r="G20" s="39"/>
    </row>
    <row r="21" spans="1:6" ht="12.75">
      <c r="A21" s="25">
        <f t="shared" si="1"/>
        <v>1994</v>
      </c>
      <c r="C21" s="39">
        <v>255.295</v>
      </c>
      <c r="D21" s="39">
        <v>13.53339879</v>
      </c>
      <c r="E21" s="94">
        <f t="shared" si="0"/>
        <v>5.3010825868113365</v>
      </c>
      <c r="F21" s="43"/>
    </row>
    <row r="22" spans="1:7" ht="12.75">
      <c r="A22" s="25">
        <f t="shared" si="1"/>
        <v>1995</v>
      </c>
      <c r="C22" s="39">
        <v>187.97</v>
      </c>
      <c r="D22" s="39">
        <v>10.05066768</v>
      </c>
      <c r="E22" s="94">
        <f t="shared" si="0"/>
        <v>5.346953066978774</v>
      </c>
      <c r="F22" s="43"/>
      <c r="G22" s="46"/>
    </row>
    <row r="23" spans="1:7" ht="12.75">
      <c r="A23" s="25">
        <f t="shared" si="1"/>
        <v>1996</v>
      </c>
      <c r="C23" s="39">
        <v>234.518</v>
      </c>
      <c r="D23" s="39">
        <v>10.88991672</v>
      </c>
      <c r="E23" s="94">
        <f t="shared" si="0"/>
        <v>4.6435312939731705</v>
      </c>
      <c r="F23" s="43"/>
      <c r="G23" s="46"/>
    </row>
    <row r="24" spans="1:6" ht="12.75">
      <c r="A24" s="25">
        <f t="shared" si="1"/>
        <v>1997</v>
      </c>
      <c r="C24" s="39">
        <v>233.864</v>
      </c>
      <c r="D24" s="39">
        <v>12.22067511</v>
      </c>
      <c r="E24" s="94">
        <f t="shared" si="0"/>
        <v>5.2255478012862175</v>
      </c>
      <c r="F24" s="43"/>
    </row>
    <row r="25" spans="1:6" ht="12.75">
      <c r="A25" s="25">
        <f t="shared" si="1"/>
        <v>1998</v>
      </c>
      <c r="C25" s="39">
        <v>247.882</v>
      </c>
      <c r="D25" s="39">
        <v>13.355845799999999</v>
      </c>
      <c r="E25" s="94">
        <f t="shared" si="0"/>
        <v>5.38798533173042</v>
      </c>
      <c r="F25" s="43"/>
    </row>
    <row r="26" spans="1:6" ht="12.75">
      <c r="A26" s="25">
        <f t="shared" si="1"/>
        <v>1999</v>
      </c>
      <c r="C26" s="39">
        <v>239.549</v>
      </c>
      <c r="D26" s="39">
        <v>14.37086976</v>
      </c>
      <c r="E26" s="94">
        <f t="shared" si="0"/>
        <v>5.999135775979027</v>
      </c>
      <c r="F26" s="43"/>
    </row>
    <row r="27" spans="1:6" ht="12.75">
      <c r="A27" s="25">
        <f t="shared" si="1"/>
        <v>2000</v>
      </c>
      <c r="C27" s="39">
        <v>251.854</v>
      </c>
      <c r="D27" s="39">
        <v>15.941413590000002</v>
      </c>
      <c r="E27" s="94">
        <f t="shared" si="0"/>
        <v>6.32962493746377</v>
      </c>
      <c r="F27" s="43"/>
    </row>
    <row r="28" spans="1:6" ht="12.75">
      <c r="A28" s="25">
        <f t="shared" si="1"/>
        <v>2001</v>
      </c>
      <c r="C28" s="39">
        <v>241.377</v>
      </c>
      <c r="D28" s="39">
        <v>17.93183595</v>
      </c>
      <c r="E28" s="94">
        <f t="shared" si="0"/>
        <v>7.428974570899465</v>
      </c>
      <c r="F28" s="43"/>
    </row>
    <row r="29" spans="1:6" ht="12.75">
      <c r="A29" s="25">
        <f t="shared" si="1"/>
        <v>2002</v>
      </c>
      <c r="C29" s="39">
        <v>227.767</v>
      </c>
      <c r="D29" s="39">
        <v>25.2866955</v>
      </c>
      <c r="E29" s="94">
        <f t="shared" si="0"/>
        <v>11.102001387382721</v>
      </c>
      <c r="F29" s="43"/>
    </row>
    <row r="30" spans="1:6" ht="12.75">
      <c r="A30" s="25">
        <f t="shared" si="1"/>
        <v>2003</v>
      </c>
      <c r="C30" s="39">
        <v>256.278</v>
      </c>
      <c r="D30" s="39">
        <v>29.65693755</v>
      </c>
      <c r="E30" s="94">
        <f t="shared" si="0"/>
        <v>11.57217457214431</v>
      </c>
      <c r="F30" s="43"/>
    </row>
    <row r="31" spans="1:6" ht="12.75">
      <c r="A31" s="25">
        <f t="shared" si="1"/>
        <v>2004</v>
      </c>
      <c r="C31" s="39">
        <v>299.914</v>
      </c>
      <c r="D31" s="39">
        <v>33.60730107</v>
      </c>
      <c r="E31" s="94">
        <f t="shared" si="0"/>
        <v>11.205645975179552</v>
      </c>
      <c r="F31" s="43"/>
    </row>
    <row r="32" spans="1:6" ht="12.75">
      <c r="A32" s="25">
        <f t="shared" si="1"/>
        <v>2005</v>
      </c>
      <c r="C32" s="39">
        <v>282.26</v>
      </c>
      <c r="D32" s="39">
        <v>40.71112</v>
      </c>
      <c r="E32" s="94">
        <f t="shared" si="0"/>
        <v>14.423269326153193</v>
      </c>
      <c r="F32" s="43"/>
    </row>
    <row r="33" spans="1:6" ht="12.75">
      <c r="A33" s="86">
        <f t="shared" si="1"/>
        <v>2006</v>
      </c>
      <c r="B33" s="86"/>
      <c r="C33" s="61">
        <v>272.931</v>
      </c>
      <c r="D33" s="98">
        <v>54.61215</v>
      </c>
      <c r="E33" s="94">
        <f t="shared" si="0"/>
        <v>20.009507897600493</v>
      </c>
      <c r="F33" s="43"/>
    </row>
    <row r="34" spans="1:6" ht="12.75">
      <c r="A34" s="86"/>
      <c r="B34" s="86"/>
      <c r="C34" s="61"/>
      <c r="D34" s="98"/>
      <c r="E34" s="94"/>
      <c r="F34" s="43"/>
    </row>
    <row r="35" spans="1:6" ht="12.75">
      <c r="A35" s="52">
        <v>2008</v>
      </c>
      <c r="B35" s="51" t="s">
        <v>529</v>
      </c>
      <c r="C35" s="63">
        <v>287</v>
      </c>
      <c r="D35" s="99">
        <v>139.32</v>
      </c>
      <c r="E35" s="100">
        <f t="shared" si="0"/>
        <v>48.543554006968634</v>
      </c>
      <c r="F35" s="3"/>
    </row>
    <row r="36" ht="12.75">
      <c r="D36"/>
    </row>
    <row r="37" spans="1:6" ht="14.25" customHeight="1">
      <c r="A37" s="161" t="s">
        <v>110</v>
      </c>
      <c r="B37" s="161"/>
      <c r="C37" s="161"/>
      <c r="D37" s="161"/>
      <c r="E37" s="161"/>
      <c r="F37" s="161"/>
    </row>
    <row r="38" spans="1:6" ht="12.75">
      <c r="A38" s="161"/>
      <c r="B38" s="161"/>
      <c r="C38" s="161"/>
      <c r="D38" s="161"/>
      <c r="E38" s="161"/>
      <c r="F38" s="161"/>
    </row>
    <row r="39" spans="1:6" ht="13.5" customHeight="1">
      <c r="A39" s="161"/>
      <c r="B39" s="161"/>
      <c r="C39" s="161"/>
      <c r="D39" s="161"/>
      <c r="E39" s="161"/>
      <c r="F39" s="161"/>
    </row>
    <row r="40" spans="1:6" ht="12.75">
      <c r="A40" s="161"/>
      <c r="B40" s="161"/>
      <c r="C40" s="161"/>
      <c r="D40" s="161"/>
      <c r="E40" s="161"/>
      <c r="F40" s="161"/>
    </row>
    <row r="41" spans="1:6" ht="12.75">
      <c r="A41" s="161"/>
      <c r="B41" s="161"/>
      <c r="C41" s="161"/>
      <c r="D41" s="161"/>
      <c r="E41" s="161"/>
      <c r="F41" s="161"/>
    </row>
    <row r="42" spans="1:6" ht="12.75">
      <c r="A42" s="161"/>
      <c r="B42" s="161"/>
      <c r="C42" s="161"/>
      <c r="D42" s="161"/>
      <c r="E42" s="161"/>
      <c r="F42" s="161"/>
    </row>
    <row r="43" spans="1:6" ht="12.75">
      <c r="A43" s="161"/>
      <c r="B43" s="161"/>
      <c r="C43" s="161"/>
      <c r="D43" s="161"/>
      <c r="E43" s="161"/>
      <c r="F43" s="161"/>
    </row>
    <row r="44" spans="1:6" ht="12.75">
      <c r="A44" s="161"/>
      <c r="B44" s="161"/>
      <c r="C44" s="161"/>
      <c r="D44" s="161"/>
      <c r="E44" s="161"/>
      <c r="F44" s="161"/>
    </row>
    <row r="45" spans="1:6" ht="12.75">
      <c r="A45" s="45"/>
      <c r="B45" s="45"/>
      <c r="C45" s="45"/>
      <c r="D45" s="45"/>
      <c r="E45" s="45"/>
      <c r="F45" s="45"/>
    </row>
  </sheetData>
  <mergeCells count="3">
    <mergeCell ref="E3:E4"/>
    <mergeCell ref="C5:D5"/>
    <mergeCell ref="A37:F44"/>
  </mergeCells>
  <printOptions/>
  <pageMargins left="0.75" right="0.75" top="1" bottom="1" header="0.5" footer="0.5"/>
  <pageSetup horizontalDpi="600" verticalDpi="600" orientation="portrait" scale="90" r:id="rId1"/>
</worksheet>
</file>

<file path=xl/worksheets/sheet7.xml><?xml version="1.0" encoding="utf-8"?>
<worksheet xmlns="http://schemas.openxmlformats.org/spreadsheetml/2006/main" xmlns:r="http://schemas.openxmlformats.org/officeDocument/2006/relationships">
  <sheetPr codeName="Sheet22"/>
  <dimension ref="A1:H40"/>
  <sheetViews>
    <sheetView zoomScale="70" zoomScaleNormal="70" zoomScaleSheetLayoutView="100" workbookViewId="0" topLeftCell="A1">
      <selection activeCell="A1" sqref="A1"/>
    </sheetView>
  </sheetViews>
  <sheetFormatPr defaultColWidth="9.140625" defaultRowHeight="12.75"/>
  <cols>
    <col min="1" max="1" width="4.8515625" style="25" customWidth="1"/>
    <col min="2" max="2" width="10.421875" style="25" bestFit="1" customWidth="1"/>
    <col min="3" max="3" width="9.8515625" style="55" bestFit="1" customWidth="1"/>
    <col min="4" max="4" width="14.140625" style="47" customWidth="1"/>
    <col min="5" max="5" width="9.00390625" style="39" customWidth="1"/>
    <col min="6" max="6" width="10.7109375" style="0" customWidth="1"/>
    <col min="7" max="7" width="18.7109375" style="0" customWidth="1"/>
    <col min="8" max="8" width="11.7109375" style="0" customWidth="1"/>
  </cols>
  <sheetData>
    <row r="1" spans="1:5" ht="12.75">
      <c r="A1" s="58" t="s">
        <v>0</v>
      </c>
      <c r="B1" s="58"/>
      <c r="C1" s="92"/>
      <c r="D1" s="58"/>
      <c r="E1" s="92"/>
    </row>
    <row r="3" spans="1:6" s="44" customFormat="1" ht="24.75" customHeight="1">
      <c r="A3" s="59" t="s">
        <v>373</v>
      </c>
      <c r="B3" s="59"/>
      <c r="C3" s="93" t="s">
        <v>392</v>
      </c>
      <c r="D3" s="60" t="s">
        <v>537</v>
      </c>
      <c r="E3" s="93" t="s">
        <v>393</v>
      </c>
      <c r="F3" s="42"/>
    </row>
    <row r="4" spans="1:5" s="44" customFormat="1" ht="12.75">
      <c r="A4" s="25"/>
      <c r="B4" s="25"/>
      <c r="C4" s="160" t="s">
        <v>394</v>
      </c>
      <c r="D4" s="160"/>
      <c r="E4" s="160"/>
    </row>
    <row r="5" spans="1:5" s="44" customFormat="1" ht="12.75">
      <c r="A5" s="25"/>
      <c r="B5" s="25"/>
      <c r="C5" s="55"/>
      <c r="E5" s="88"/>
    </row>
    <row r="6" spans="1:7" s="44" customFormat="1" ht="12.75">
      <c r="A6" s="25">
        <v>1980</v>
      </c>
      <c r="B6" s="25"/>
      <c r="C6" s="39">
        <v>168.648</v>
      </c>
      <c r="D6" s="39">
        <v>0.889035</v>
      </c>
      <c r="E6" s="98">
        <v>60.737</v>
      </c>
      <c r="F6" s="43"/>
      <c r="G6" s="43"/>
    </row>
    <row r="7" spans="1:7" s="44" customFormat="1" ht="12.75">
      <c r="A7" s="25">
        <f aca="true" t="shared" si="0" ref="A7:A32">A6+1</f>
        <v>1981</v>
      </c>
      <c r="B7" s="25"/>
      <c r="C7" s="39">
        <v>206.223</v>
      </c>
      <c r="D7" s="39">
        <v>2.184486</v>
      </c>
      <c r="E7" s="98">
        <v>50.72</v>
      </c>
      <c r="F7" s="43"/>
      <c r="G7" s="43"/>
    </row>
    <row r="8" spans="1:8" ht="12.75">
      <c r="A8" s="25">
        <f t="shared" si="0"/>
        <v>1982</v>
      </c>
      <c r="C8" s="39">
        <v>209.181</v>
      </c>
      <c r="D8" s="39">
        <v>3.55614</v>
      </c>
      <c r="E8" s="98">
        <v>46.264</v>
      </c>
      <c r="F8" s="43"/>
      <c r="G8" s="43"/>
      <c r="H8" s="44"/>
    </row>
    <row r="9" spans="1:8" ht="12.75">
      <c r="A9" s="25">
        <f t="shared" si="0"/>
        <v>1983</v>
      </c>
      <c r="C9" s="39">
        <v>106.031</v>
      </c>
      <c r="D9" s="39">
        <v>4.06416</v>
      </c>
      <c r="E9" s="98">
        <v>47.917</v>
      </c>
      <c r="F9" s="43"/>
      <c r="G9" s="43"/>
      <c r="H9" s="44"/>
    </row>
    <row r="10" spans="1:8" ht="12.75">
      <c r="A10" s="25">
        <f t="shared" si="0"/>
        <v>1984</v>
      </c>
      <c r="C10" s="39">
        <v>194.881</v>
      </c>
      <c r="D10" s="39">
        <v>5.893032</v>
      </c>
      <c r="E10" s="98">
        <v>46.999</v>
      </c>
      <c r="F10" s="43"/>
      <c r="G10" s="43"/>
      <c r="H10" s="44"/>
    </row>
    <row r="11" spans="1:8" ht="12.75">
      <c r="A11" s="25">
        <f t="shared" si="0"/>
        <v>1985</v>
      </c>
      <c r="C11" s="39">
        <v>225.447</v>
      </c>
      <c r="D11" s="39">
        <v>6.883671</v>
      </c>
      <c r="E11" s="98">
        <v>31.176</v>
      </c>
      <c r="F11" s="43"/>
      <c r="G11" s="43"/>
      <c r="H11" s="44"/>
    </row>
    <row r="12" spans="1:8" ht="12.75">
      <c r="A12" s="25">
        <f t="shared" si="0"/>
        <v>1986</v>
      </c>
      <c r="C12" s="39">
        <v>208.944</v>
      </c>
      <c r="D12" s="39">
        <v>7.36603599</v>
      </c>
      <c r="E12" s="98">
        <v>37.911</v>
      </c>
      <c r="F12" s="43"/>
      <c r="G12" s="43"/>
      <c r="H12" s="44"/>
    </row>
    <row r="13" spans="1:8" ht="12.75">
      <c r="A13" s="25">
        <f t="shared" si="0"/>
        <v>1987</v>
      </c>
      <c r="C13" s="39">
        <v>181.143</v>
      </c>
      <c r="D13" s="39">
        <v>7.090689149999999</v>
      </c>
      <c r="E13" s="98">
        <v>43.599</v>
      </c>
      <c r="F13" s="43"/>
      <c r="G13" s="43"/>
      <c r="H13" s="44"/>
    </row>
    <row r="14" spans="1:8" ht="12.75">
      <c r="A14" s="25">
        <f t="shared" si="0"/>
        <v>1988</v>
      </c>
      <c r="C14" s="39">
        <v>125.194</v>
      </c>
      <c r="D14" s="39">
        <v>7.3015174499999995</v>
      </c>
      <c r="E14" s="98">
        <v>51.525</v>
      </c>
      <c r="F14" s="43"/>
      <c r="G14" s="43"/>
      <c r="H14" s="44"/>
    </row>
    <row r="15" spans="1:8" ht="12.75">
      <c r="A15" s="25">
        <f t="shared" si="0"/>
        <v>1989</v>
      </c>
      <c r="C15" s="39">
        <v>191.32</v>
      </c>
      <c r="D15" s="39">
        <v>8.16515145</v>
      </c>
      <c r="E15" s="98">
        <v>60.132</v>
      </c>
      <c r="F15" s="43"/>
      <c r="G15" s="43"/>
      <c r="H15" s="44"/>
    </row>
    <row r="16" spans="1:8" ht="12.75">
      <c r="A16" s="25">
        <f t="shared" si="0"/>
        <v>1990</v>
      </c>
      <c r="C16" s="39">
        <v>201.534</v>
      </c>
      <c r="D16" s="39">
        <v>8.86672707</v>
      </c>
      <c r="E16" s="98">
        <v>43.858</v>
      </c>
      <c r="F16" s="43"/>
      <c r="G16" s="43"/>
      <c r="H16" s="61"/>
    </row>
    <row r="17" spans="1:8" ht="12.75">
      <c r="A17" s="25">
        <f t="shared" si="0"/>
        <v>1991</v>
      </c>
      <c r="C17" s="39">
        <v>189.868</v>
      </c>
      <c r="D17" s="39">
        <v>10.11620226</v>
      </c>
      <c r="E17" s="98">
        <v>40.233</v>
      </c>
      <c r="F17" s="43"/>
      <c r="G17" s="43"/>
      <c r="H17" s="44"/>
    </row>
    <row r="18" spans="1:8" ht="12.75">
      <c r="A18" s="25">
        <f t="shared" si="0"/>
        <v>1992</v>
      </c>
      <c r="C18" s="39">
        <v>240.719</v>
      </c>
      <c r="D18" s="39">
        <v>10.80837951</v>
      </c>
      <c r="E18" s="98">
        <v>42.249</v>
      </c>
      <c r="F18" s="43"/>
      <c r="G18" s="43"/>
      <c r="H18" s="61"/>
    </row>
    <row r="19" spans="1:8" ht="12.75">
      <c r="A19" s="25">
        <f t="shared" si="0"/>
        <v>1993</v>
      </c>
      <c r="C19" s="39">
        <v>160.986</v>
      </c>
      <c r="D19" s="39">
        <v>11.64026226</v>
      </c>
      <c r="E19" s="98">
        <v>33.741</v>
      </c>
      <c r="F19" s="43"/>
      <c r="G19" s="43"/>
      <c r="H19" s="61"/>
    </row>
    <row r="20" spans="1:8" ht="12.75">
      <c r="A20" s="25">
        <f t="shared" si="0"/>
        <v>1994</v>
      </c>
      <c r="C20" s="39">
        <v>255.295</v>
      </c>
      <c r="D20" s="39">
        <v>13.53339879</v>
      </c>
      <c r="E20" s="98">
        <v>55.311</v>
      </c>
      <c r="F20" s="43"/>
      <c r="G20" s="43"/>
      <c r="H20" s="44"/>
    </row>
    <row r="21" spans="1:8" ht="12.75">
      <c r="A21" s="25">
        <f t="shared" si="0"/>
        <v>1995</v>
      </c>
      <c r="C21" s="39">
        <v>187.97</v>
      </c>
      <c r="D21" s="39">
        <v>10.05066768</v>
      </c>
      <c r="E21" s="98">
        <v>56.589</v>
      </c>
      <c r="F21" s="43"/>
      <c r="G21" s="43"/>
      <c r="H21" s="62"/>
    </row>
    <row r="22" spans="1:8" ht="12.75">
      <c r="A22" s="25">
        <f t="shared" si="0"/>
        <v>1996</v>
      </c>
      <c r="C22" s="39">
        <v>234.518</v>
      </c>
      <c r="D22" s="39">
        <v>10.88991672</v>
      </c>
      <c r="E22" s="98">
        <v>45.655</v>
      </c>
      <c r="F22" s="43"/>
      <c r="G22" s="43"/>
      <c r="H22" s="62"/>
    </row>
    <row r="23" spans="1:8" ht="12.75">
      <c r="A23" s="25">
        <f t="shared" si="0"/>
        <v>1997</v>
      </c>
      <c r="C23" s="39">
        <v>233.864</v>
      </c>
      <c r="D23" s="39">
        <v>12.22067511</v>
      </c>
      <c r="E23" s="98">
        <v>38.214</v>
      </c>
      <c r="F23" s="43"/>
      <c r="G23" s="43"/>
      <c r="H23" s="44"/>
    </row>
    <row r="24" spans="1:8" ht="12.75">
      <c r="A24" s="25">
        <f t="shared" si="0"/>
        <v>1998</v>
      </c>
      <c r="C24" s="39">
        <v>247.882</v>
      </c>
      <c r="D24" s="39">
        <v>13.355845799999999</v>
      </c>
      <c r="E24" s="98">
        <v>50.401</v>
      </c>
      <c r="F24" s="43"/>
      <c r="G24" s="43"/>
      <c r="H24" s="44"/>
    </row>
    <row r="25" spans="1:8" ht="12.75">
      <c r="A25" s="25">
        <f t="shared" si="0"/>
        <v>1999</v>
      </c>
      <c r="C25" s="39">
        <v>239.549</v>
      </c>
      <c r="D25" s="39">
        <v>14.37086976</v>
      </c>
      <c r="E25" s="98">
        <v>49.191</v>
      </c>
      <c r="F25" s="43"/>
      <c r="G25" s="43"/>
      <c r="H25" s="44"/>
    </row>
    <row r="26" spans="1:8" ht="12.75">
      <c r="A26" s="25">
        <f t="shared" si="0"/>
        <v>2000</v>
      </c>
      <c r="C26" s="39">
        <v>251.854</v>
      </c>
      <c r="D26" s="39">
        <v>15.941413590000002</v>
      </c>
      <c r="E26" s="98">
        <v>49.313</v>
      </c>
      <c r="F26" s="43"/>
      <c r="G26" s="43"/>
      <c r="H26" s="44"/>
    </row>
    <row r="27" spans="1:8" ht="12.75">
      <c r="A27" s="25">
        <f t="shared" si="0"/>
        <v>2001</v>
      </c>
      <c r="C27" s="39">
        <v>241.377</v>
      </c>
      <c r="D27" s="39">
        <v>17.93183595</v>
      </c>
      <c r="E27" s="98">
        <v>48.383</v>
      </c>
      <c r="F27" s="43"/>
      <c r="G27" s="43"/>
      <c r="H27" s="44"/>
    </row>
    <row r="28" spans="1:8" ht="12.75">
      <c r="A28" s="25">
        <f t="shared" si="0"/>
        <v>2002</v>
      </c>
      <c r="C28" s="39">
        <v>227.767</v>
      </c>
      <c r="D28" s="39">
        <v>25.2866955</v>
      </c>
      <c r="E28" s="98">
        <v>40.334</v>
      </c>
      <c r="F28" s="43"/>
      <c r="G28" s="43"/>
      <c r="H28" s="44"/>
    </row>
    <row r="29" spans="1:8" ht="12.75">
      <c r="A29" s="25">
        <f t="shared" si="0"/>
        <v>2003</v>
      </c>
      <c r="C29" s="39">
        <v>256.278</v>
      </c>
      <c r="D29" s="39">
        <v>29.65693755</v>
      </c>
      <c r="E29" s="98">
        <v>48.258</v>
      </c>
      <c r="F29" s="43"/>
      <c r="G29" s="43"/>
      <c r="H29" s="44"/>
    </row>
    <row r="30" spans="1:8" ht="12.75">
      <c r="A30" s="25">
        <f t="shared" si="0"/>
        <v>2004</v>
      </c>
      <c r="C30" s="39">
        <v>299.914</v>
      </c>
      <c r="D30" s="39">
        <v>33.60730107</v>
      </c>
      <c r="E30" s="98">
        <v>46.181</v>
      </c>
      <c r="F30" s="43"/>
      <c r="G30" s="43"/>
      <c r="H30" s="44"/>
    </row>
    <row r="31" spans="1:8" ht="12.75">
      <c r="A31" s="25">
        <f t="shared" si="0"/>
        <v>2005</v>
      </c>
      <c r="C31" s="39">
        <v>282.26</v>
      </c>
      <c r="D31" s="39">
        <v>40.71112</v>
      </c>
      <c r="E31" s="98">
        <v>54.545</v>
      </c>
      <c r="F31" s="43"/>
      <c r="G31" s="43"/>
      <c r="H31" s="44"/>
    </row>
    <row r="32" spans="1:8" ht="12.75">
      <c r="A32" s="52">
        <f t="shared" si="0"/>
        <v>2006</v>
      </c>
      <c r="B32" s="52"/>
      <c r="C32" s="63">
        <v>272.931</v>
      </c>
      <c r="D32" s="63">
        <v>54.61215</v>
      </c>
      <c r="E32" s="99">
        <v>55.883</v>
      </c>
      <c r="F32" s="84"/>
      <c r="G32" s="43"/>
      <c r="H32" s="44"/>
    </row>
    <row r="33" spans="4:8" ht="12.75">
      <c r="D33" s="55"/>
      <c r="G33" s="44"/>
      <c r="H33" s="44"/>
    </row>
    <row r="34" spans="1:8" ht="13.5" customHeight="1">
      <c r="A34" s="161" t="s">
        <v>452</v>
      </c>
      <c r="B34" s="161"/>
      <c r="C34" s="161"/>
      <c r="D34" s="161"/>
      <c r="E34" s="161"/>
      <c r="F34" s="161"/>
      <c r="G34" s="120"/>
      <c r="H34" s="120"/>
    </row>
    <row r="35" spans="1:8" ht="12.75">
      <c r="A35" s="161"/>
      <c r="B35" s="161"/>
      <c r="C35" s="161"/>
      <c r="D35" s="161"/>
      <c r="E35" s="161"/>
      <c r="F35" s="161"/>
      <c r="G35" s="120"/>
      <c r="H35" s="120"/>
    </row>
    <row r="36" spans="1:8" ht="13.5" customHeight="1">
      <c r="A36" s="161"/>
      <c r="B36" s="161"/>
      <c r="C36" s="161"/>
      <c r="D36" s="161"/>
      <c r="E36" s="161"/>
      <c r="F36" s="161"/>
      <c r="G36" s="120"/>
      <c r="H36" s="120"/>
    </row>
    <row r="37" spans="1:8" ht="12.75">
      <c r="A37" s="161"/>
      <c r="B37" s="161"/>
      <c r="C37" s="161"/>
      <c r="D37" s="161"/>
      <c r="E37" s="161"/>
      <c r="F37" s="161"/>
      <c r="G37" s="45"/>
      <c r="H37" s="45"/>
    </row>
    <row r="38" spans="1:8" ht="12.75">
      <c r="A38" s="161"/>
      <c r="B38" s="161"/>
      <c r="C38" s="161"/>
      <c r="D38" s="161"/>
      <c r="E38" s="161"/>
      <c r="F38" s="161"/>
      <c r="G38" s="45"/>
      <c r="H38" s="45"/>
    </row>
    <row r="39" spans="1:8" ht="12.75">
      <c r="A39" s="161"/>
      <c r="B39" s="161"/>
      <c r="C39" s="161"/>
      <c r="D39" s="161"/>
      <c r="E39" s="161"/>
      <c r="F39" s="161"/>
      <c r="G39" s="45"/>
      <c r="H39" s="45"/>
    </row>
    <row r="40" spans="1:7" ht="12.75">
      <c r="A40" s="45"/>
      <c r="B40" s="45"/>
      <c r="C40" s="45"/>
      <c r="D40" s="45"/>
      <c r="E40" s="45"/>
      <c r="F40" s="45"/>
      <c r="G40" s="45"/>
    </row>
  </sheetData>
  <mergeCells count="2">
    <mergeCell ref="C4:E4"/>
    <mergeCell ref="A34:F39"/>
  </mergeCells>
  <printOptions/>
  <pageMargins left="0.75" right="0.75" top="1" bottom="1" header="0.5" footer="0.5"/>
  <pageSetup horizontalDpi="600" verticalDpi="600" orientation="portrait"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Joe Florence</dc:creator>
  <cp:keywords/>
  <dc:description/>
  <cp:lastModifiedBy>intern</cp:lastModifiedBy>
  <cp:lastPrinted>2007-01-09T20:47:27Z</cp:lastPrinted>
  <dcterms:created xsi:type="dcterms:W3CDTF">2006-11-02T19:39:30Z</dcterms:created>
  <dcterms:modified xsi:type="dcterms:W3CDTF">2009-04-02T22:12:31Z</dcterms:modified>
  <cp:category/>
  <cp:version/>
  <cp:contentType/>
  <cp:contentStatus/>
</cp:coreProperties>
</file>